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<sst xmlns="http://schemas.openxmlformats.org/spreadsheetml/2006/main" count="187" uniqueCount="105">
  <si>
    <t>Наименование показателей</t>
  </si>
  <si>
    <t>Код                       классификации</t>
  </si>
  <si>
    <t>Расходы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</si>
  <si>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</si>
  <si>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местных админитраций</t>
  </si>
  <si>
    <t>Резервные фонды</t>
  </si>
  <si>
    <t>Другие общегосударственные вопросы</t>
  </si>
  <si>
    <t>Мобилизационная подготовка экономики</t>
  </si>
  <si>
    <t>Сельское хозяйство и рыболовство</t>
  </si>
  <si>
    <t>Другие вопросы в области национальной экономики</t>
  </si>
  <si>
    <t>Дошкольное образование</t>
  </si>
  <si>
    <t>Другие вопросы в области образования</t>
  </si>
  <si>
    <t>Культура</t>
  </si>
  <si>
    <t>Социальное обеспечение населения</t>
  </si>
  <si>
    <t>Другие вопросы в области социальной политики</t>
  </si>
  <si>
    <t>Итого расходов</t>
  </si>
  <si>
    <t>0103</t>
  </si>
  <si>
    <t>0104</t>
  </si>
  <si>
    <t>0106</t>
  </si>
  <si>
    <t>0112</t>
  </si>
  <si>
    <t>0405</t>
  </si>
  <si>
    <t>0701</t>
  </si>
  <si>
    <t>0702</t>
  </si>
  <si>
    <t>0709</t>
  </si>
  <si>
    <t>0801</t>
  </si>
  <si>
    <t>0806</t>
  </si>
  <si>
    <t>0901</t>
  </si>
  <si>
    <t>0902</t>
  </si>
  <si>
    <t>0904</t>
  </si>
  <si>
    <t>0501</t>
  </si>
  <si>
    <t>Жилищное хозяйство</t>
  </si>
  <si>
    <t xml:space="preserve"> Общегосударственные вопросы </t>
  </si>
  <si>
    <t>0100</t>
  </si>
  <si>
    <t>0200</t>
  </si>
  <si>
    <t>Национальная оборона</t>
  </si>
  <si>
    <t>0400</t>
  </si>
  <si>
    <t xml:space="preserve">Национальная экономика </t>
  </si>
  <si>
    <t>0500</t>
  </si>
  <si>
    <t>Жилищно-коммунальное хозяйство</t>
  </si>
  <si>
    <t>0700</t>
  </si>
  <si>
    <t xml:space="preserve"> Образование </t>
  </si>
  <si>
    <t>Общее образование</t>
  </si>
  <si>
    <t>0800</t>
  </si>
  <si>
    <t>0900</t>
  </si>
  <si>
    <t>10000</t>
  </si>
  <si>
    <t xml:space="preserve">Социальная политика </t>
  </si>
  <si>
    <t>Исполнение за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</si>
  <si>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</si>
  <si>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</si>
  <si>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0105</t>
  </si>
  <si>
    <t>Судебная система</t>
  </si>
  <si>
    <t>Обеспечение деятельности финансовых, налоговых и таможенных органов и органов финансового надзора</t>
  </si>
  <si>
    <t>0114</t>
  </si>
  <si>
    <t>0204</t>
  </si>
  <si>
    <t>0300</t>
  </si>
  <si>
    <t>Национальная безопасность и правоохранительная деятельность</t>
  </si>
  <si>
    <t>0409</t>
  </si>
  <si>
    <t>Дорожное хозяйство</t>
  </si>
  <si>
    <t>0412</t>
  </si>
  <si>
    <t>0707</t>
  </si>
  <si>
    <t>Молодежная политика и оздоровление детей</t>
  </si>
  <si>
    <t>Стационарная медицинская помощь</t>
  </si>
  <si>
    <t>Амбулаторная помощь</t>
  </si>
  <si>
    <t>Скорая медицинская помощь</t>
  </si>
  <si>
    <t>0908</t>
  </si>
  <si>
    <t>Физическая культура и спорт</t>
  </si>
  <si>
    <t>0910</t>
  </si>
  <si>
    <t>Другие вопросы в области здравоохраниения, физической культуры и спорта</t>
  </si>
  <si>
    <t>Охрана семьи и детства</t>
  </si>
  <si>
    <t>% исполнен</t>
  </si>
  <si>
    <t>Межбюджетные трансферты</t>
  </si>
  <si>
    <t>Дотации</t>
  </si>
  <si>
    <t>1103</t>
  </si>
  <si>
    <t>Субвенции</t>
  </si>
  <si>
    <t>1104</t>
  </si>
  <si>
    <t>Иные межбюджетные трансферты</t>
  </si>
  <si>
    <t>План             за год</t>
  </si>
  <si>
    <t>Отчет об исполнение местного бюджета Первомайского района  по функциональной классификации за 2009год.</t>
  </si>
  <si>
    <t>0314</t>
  </si>
  <si>
    <t>Субсидии</t>
  </si>
  <si>
    <t>Другие вопросы в области национальной безопасности и правоохранительной деятельности</t>
  </si>
  <si>
    <t>Другие вопросы в области культуры, кинематографии и средств массовой информации</t>
  </si>
  <si>
    <t>Приложение 3                                        к решению Думы Первомайского района                от 29.04.2010 №</t>
  </si>
  <si>
    <t>2009 год</t>
  </si>
  <si>
    <t>2010 год</t>
  </si>
  <si>
    <t>уд вес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</si>
  <si>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</si>
  <si>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</si>
  <si>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</si>
  <si>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</si>
  <si>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</si>
  <si>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кинематография,  средства массовой информации</t>
  </si>
  <si>
    <t>Другие вопросы в области культуры, кинематографии,  средств массовой информации</t>
  </si>
  <si>
    <t xml:space="preserve"> Здравоохранение, физическая культура и  спорт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</si>
  <si>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</si>
  <si>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</si>
  <si>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</si>
  <si>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Иные межбюджетные трансферты </t>
  </si>
  <si>
    <t>0107</t>
  </si>
  <si>
    <t>Обеспечение проведения выборов и референдумов</t>
  </si>
  <si>
    <t>План</t>
  </si>
  <si>
    <t>сократ</t>
  </si>
  <si>
    <t>увелич</t>
  </si>
  <si>
    <t>Отчет об исполнение местного бюджета Первомайского района  по функциональной классификации   за 2010 год</t>
  </si>
  <si>
    <t>Приложение 3                                                 к решению Думы Первомайского района           от 28.04.2011 №51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</si>
</sst>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_ ;\-#,##0.0\ "/>
    <numFmt numFmtId="167" formatCode="000000"/>
    <numFmt numFmtId="168" formatCode="0.00000"/>
    <numFmt numFmtId="169" formatCode="0.0000"/>
    <numFmt numFmtId="170" formatCode="0.0000000"/>
    <numFmt numFmtId="171" formatCode="0.00000000"/>
    <numFmt numFmtId="172" formatCode="0.000000"/>
  </numFmts>
  <fonts count="3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wrapText="1"/>
    </xf>
    <xf numFmtId="164" fontId="12" fillId="0" borderId="10" xfId="0" applyNumberFormat="1" applyFont="1" applyBorder="1" applyAlignment="1">
      <alignment horizontal="center" wrapText="1"/>
    </xf>
    <xf numFmtId="164" fontId="13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164" fontId="8" fillId="24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164" fontId="8" fillId="24" borderId="10" xfId="0" applyNumberFormat="1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164" fontId="15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3" fillId="24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64" fontId="9" fillId="24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8" fillId="0" borderId="0" xfId="0" applyFont="1" applyAlignment="1">
      <alignment horizontal="right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0"/>
  <sheetViews>
    <sheetView tabSelected="1" zoomScalePageLayoutView="0" workbookViewId="0" topLeftCell="A1">
      <selection activeCell="C6" sqref="C6:E6"/>
    </sheetView>
  </sheetViews>
  <sheetFormatPr defaultColWidth="9.00390625" defaultRowHeight="12.75"/>
  <cols>
    <col min="1" max="1" width="8.75390625" style="28" customWidth="1"/>
    <col min="2" max="2" width="45.00390625" style="28" customWidth="1"/>
    <col min="3" max="3" width="10.875" style="28" customWidth="1"/>
    <col min="4" max="4" width="12.75390625" style="28" customWidth="1"/>
    <col min="5" max="5" width="10.25390625" style="28" customWidth="1"/>
  </cols>
  <sheetData>
    <row r="1" ht="1.5" customHeight="1"/>
    <row r="2" spans="1:5" ht="12.75" hidden="1">
      <c r="A2" s="29"/>
      <c r="B2" s="70"/>
      <c r="C2" s="70"/>
      <c r="D2" s="70"/>
      <c r="E2" s="70"/>
    </row>
    <row r="3" spans="1:5" ht="12.75" hidden="1">
      <c r="A3" s="70"/>
      <c r="B3" s="70"/>
      <c r="C3" s="70"/>
      <c r="D3" s="70"/>
      <c r="E3" s="70"/>
    </row>
    <row r="4" spans="1:5" ht="12.75" hidden="1">
      <c r="A4" s="29"/>
      <c r="B4" s="71"/>
      <c r="C4" s="71"/>
      <c r="D4" s="71"/>
      <c r="E4" s="71"/>
    </row>
    <row r="5" spans="4:5" ht="23.25" customHeight="1" hidden="1">
      <c r="D5" s="73"/>
      <c r="E5" s="73"/>
    </row>
    <row r="6" spans="3:5" ht="38.25" customHeight="1">
      <c r="C6" s="67" t="s">
        <v>104</v>
      </c>
      <c r="D6" s="67"/>
      <c r="E6" s="67"/>
    </row>
    <row r="7" spans="1:5" ht="41.25" customHeight="1">
      <c r="A7" s="72" t="s">
        <v>103</v>
      </c>
      <c r="B7" s="72"/>
      <c r="C7" s="72"/>
      <c r="D7" s="72"/>
      <c r="E7" s="72"/>
    </row>
    <row r="8" ht="15.75" customHeight="1"/>
    <row r="9" spans="1:5" ht="38.25" customHeight="1">
      <c r="A9" s="30" t="s">
        <v>1</v>
      </c>
      <c r="B9" s="31" t="s">
        <v>0</v>
      </c>
      <c r="C9" s="32" t="s">
        <v>100</v>
      </c>
      <c r="D9" s="32" t="s">
        <v>46</v>
      </c>
      <c r="E9" s="32" t="s">
        <v>69</v>
      </c>
    </row>
    <row r="10" spans="1:5" ht="19.5" customHeight="1">
      <c r="A10" s="68" t="s">
        <v>2</v>
      </c>
      <c r="B10" s="69"/>
      <c r="C10" s="69"/>
      <c r="D10" s="69"/>
      <c r="E10" s="69"/>
    </row>
    <row r="11" spans="1:5" ht="24" customHeight="1">
      <c r="A11" s="33" t="s">
        <v>32</v>
      </c>
      <c r="B11" s="62" t="s">
        <v>31</v>
      </c>
      <c r="C11" s="34">
        <f>C12+C13+C14+C17+C19+C20+C16+C18</f>
        <v>35981</v>
      </c>
      <c r="D11" s="34">
        <f>D12+D13+D14+D17+D19+D20+D16+D18</f>
        <v>35967.5</v>
      </c>
      <c r="E11" s="35">
        <f>D11/C11*100</f>
        <v>99.96248019788221</v>
      </c>
    </row>
    <row r="12" spans="1:5" ht="40.5" customHeight="1">
      <c r="A12" s="36" t="s">
        <v>47</v>
      </c>
      <c r="B12" s="37" t="s">
        <v>48</v>
      </c>
      <c r="C12" s="38">
        <v>894.3</v>
      </c>
      <c r="D12" s="38">
        <v>894.3</v>
      </c>
      <c r="E12" s="38">
        <f>D12/C12*100</f>
        <v>100</v>
      </c>
    </row>
    <row r="13" spans="1:5" ht="51" customHeight="1">
      <c r="A13" s="39" t="s">
        <v>16</v>
      </c>
      <c r="B13" s="40" t="s">
        <v>88</v>
      </c>
      <c r="C13" s="41">
        <v>379.3</v>
      </c>
      <c r="D13" s="41">
        <v>379.3</v>
      </c>
      <c r="E13" s="38">
        <f aca="true" t="shared" si="0" ref="E13:E55">D13/C13*100</f>
        <v>100</v>
      </c>
    </row>
    <row r="14" spans="1:5" ht="53.25" customHeight="1">
      <c r="A14" s="39" t="s">
        <v>17</v>
      </c>
      <c r="B14" s="40" t="s">
        <v>89</v>
      </c>
      <c r="C14" s="41">
        <v>15894.6</v>
      </c>
      <c r="D14" s="41">
        <v>15889.7</v>
      </c>
      <c r="E14" s="38">
        <f t="shared" si="0"/>
        <v>99.96917192002316</v>
      </c>
    </row>
    <row r="15" spans="1:5" ht="16.5" customHeight="1" hidden="1">
      <c r="A15" s="39" t="s">
        <v>49</v>
      </c>
      <c r="B15" s="40" t="s">
        <v>50</v>
      </c>
      <c r="C15" s="42"/>
      <c r="D15" s="42"/>
      <c r="E15" s="43" t="e">
        <f t="shared" si="0"/>
        <v>#DIV/0!</v>
      </c>
    </row>
    <row r="16" spans="1:5" ht="16.5" customHeight="1">
      <c r="A16" s="39" t="s">
        <v>49</v>
      </c>
      <c r="B16" s="40" t="s">
        <v>50</v>
      </c>
      <c r="C16" s="41">
        <v>0.4</v>
      </c>
      <c r="D16" s="41">
        <v>0</v>
      </c>
      <c r="E16" s="38">
        <f t="shared" si="0"/>
        <v>0</v>
      </c>
    </row>
    <row r="17" spans="1:5" ht="42" customHeight="1">
      <c r="A17" s="39" t="s">
        <v>18</v>
      </c>
      <c r="B17" s="40" t="s">
        <v>90</v>
      </c>
      <c r="C17" s="41">
        <v>5488.8</v>
      </c>
      <c r="D17" s="41">
        <v>5488.8</v>
      </c>
      <c r="E17" s="38">
        <f t="shared" si="0"/>
        <v>100</v>
      </c>
    </row>
    <row r="18" spans="1:5" ht="27.75" customHeight="1">
      <c r="A18" s="39" t="s">
        <v>98</v>
      </c>
      <c r="B18" s="40" t="s">
        <v>99</v>
      </c>
      <c r="C18" s="41">
        <v>1455.9</v>
      </c>
      <c r="D18" s="41">
        <v>1455.9</v>
      </c>
      <c r="E18" s="38">
        <f t="shared" si="0"/>
        <v>100</v>
      </c>
    </row>
    <row r="19" spans="1:5" ht="12.75">
      <c r="A19" s="39" t="s">
        <v>19</v>
      </c>
      <c r="B19" s="40" t="s">
        <v>5</v>
      </c>
      <c r="C19" s="41">
        <v>7110.1</v>
      </c>
      <c r="D19" s="41">
        <v>7102.2</v>
      </c>
      <c r="E19" s="38">
        <f t="shared" si="0"/>
        <v>99.88889045161108</v>
      </c>
    </row>
    <row r="20" spans="1:5" ht="15.75" customHeight="1">
      <c r="A20" s="39" t="s">
        <v>52</v>
      </c>
      <c r="B20" s="40" t="s">
        <v>6</v>
      </c>
      <c r="C20" s="41">
        <v>4757.6</v>
      </c>
      <c r="D20" s="41">
        <v>4757.3</v>
      </c>
      <c r="E20" s="38">
        <f t="shared" si="0"/>
        <v>99.99369429964688</v>
      </c>
    </row>
    <row r="21" spans="1:5" ht="18" customHeight="1">
      <c r="A21" s="44" t="s">
        <v>33</v>
      </c>
      <c r="B21" s="45" t="s">
        <v>34</v>
      </c>
      <c r="C21" s="46">
        <f>C22</f>
        <v>60</v>
      </c>
      <c r="D21" s="46">
        <f>D22</f>
        <v>60</v>
      </c>
      <c r="E21" s="43">
        <f t="shared" si="0"/>
        <v>100</v>
      </c>
    </row>
    <row r="22" spans="1:5" ht="18.75" customHeight="1">
      <c r="A22" s="39" t="s">
        <v>53</v>
      </c>
      <c r="B22" s="40" t="s">
        <v>7</v>
      </c>
      <c r="C22" s="41">
        <v>60</v>
      </c>
      <c r="D22" s="41">
        <v>60</v>
      </c>
      <c r="E22" s="38">
        <f t="shared" si="0"/>
        <v>100</v>
      </c>
    </row>
    <row r="23" spans="1:5" ht="28.5" customHeight="1">
      <c r="A23" s="44" t="s">
        <v>54</v>
      </c>
      <c r="B23" s="45" t="s">
        <v>55</v>
      </c>
      <c r="C23" s="47">
        <f>C24</f>
        <v>4048.8</v>
      </c>
      <c r="D23" s="47">
        <f>D24</f>
        <v>4048.8</v>
      </c>
      <c r="E23" s="35">
        <f t="shared" si="0"/>
        <v>100</v>
      </c>
    </row>
    <row r="24" spans="1:5" ht="42" customHeight="1">
      <c r="A24" s="39" t="s">
        <v>86</v>
      </c>
      <c r="B24" s="40" t="s">
        <v>87</v>
      </c>
      <c r="C24" s="41">
        <v>4048.8</v>
      </c>
      <c r="D24" s="41">
        <v>4048.8</v>
      </c>
      <c r="E24" s="38">
        <f t="shared" si="0"/>
        <v>100</v>
      </c>
    </row>
    <row r="25" spans="1:5" ht="17.25" customHeight="1">
      <c r="A25" s="44" t="s">
        <v>35</v>
      </c>
      <c r="B25" s="45" t="s">
        <v>36</v>
      </c>
      <c r="C25" s="46">
        <f>C26+C27+C28</f>
        <v>13184.7</v>
      </c>
      <c r="D25" s="46">
        <f>D26+D27+D28</f>
        <v>12970.8</v>
      </c>
      <c r="E25" s="35">
        <f t="shared" si="0"/>
        <v>98.37766502081958</v>
      </c>
    </row>
    <row r="26" spans="1:5" ht="16.5" customHeight="1">
      <c r="A26" s="39" t="s">
        <v>20</v>
      </c>
      <c r="B26" s="40" t="s">
        <v>8</v>
      </c>
      <c r="C26" s="48">
        <v>10788.7</v>
      </c>
      <c r="D26" s="48">
        <v>10724.8</v>
      </c>
      <c r="E26" s="43">
        <f t="shared" si="0"/>
        <v>99.40771362629417</v>
      </c>
    </row>
    <row r="27" spans="1:5" ht="15.75" customHeight="1">
      <c r="A27" s="39" t="s">
        <v>56</v>
      </c>
      <c r="B27" s="40" t="s">
        <v>57</v>
      </c>
      <c r="C27" s="48">
        <v>1587</v>
      </c>
      <c r="D27" s="41">
        <v>1587</v>
      </c>
      <c r="E27" s="38">
        <f t="shared" si="0"/>
        <v>100</v>
      </c>
    </row>
    <row r="28" spans="1:5" ht="26.25" customHeight="1">
      <c r="A28" s="39" t="s">
        <v>58</v>
      </c>
      <c r="B28" s="40" t="s">
        <v>9</v>
      </c>
      <c r="C28" s="41">
        <v>809</v>
      </c>
      <c r="D28" s="48">
        <v>659</v>
      </c>
      <c r="E28" s="38">
        <f t="shared" si="0"/>
        <v>81.45859085290482</v>
      </c>
    </row>
    <row r="29" spans="1:5" ht="18.75" customHeight="1" hidden="1">
      <c r="A29" s="44" t="s">
        <v>37</v>
      </c>
      <c r="B29" s="45" t="s">
        <v>38</v>
      </c>
      <c r="C29" s="49">
        <f>C30</f>
        <v>0</v>
      </c>
      <c r="D29" s="49">
        <f>D30</f>
        <v>0</v>
      </c>
      <c r="E29" s="50" t="e">
        <f t="shared" si="0"/>
        <v>#DIV/0!</v>
      </c>
    </row>
    <row r="30" spans="1:5" ht="15.75" customHeight="1" hidden="1">
      <c r="A30" s="39" t="s">
        <v>29</v>
      </c>
      <c r="B30" s="40" t="s">
        <v>30</v>
      </c>
      <c r="C30" s="51"/>
      <c r="D30" s="51"/>
      <c r="E30" s="38"/>
    </row>
    <row r="31" spans="1:5" ht="18.75" customHeight="1">
      <c r="A31" s="44" t="s">
        <v>39</v>
      </c>
      <c r="B31" s="45" t="s">
        <v>40</v>
      </c>
      <c r="C31" s="47">
        <f>C32+C33+C36+C35</f>
        <v>197454.9</v>
      </c>
      <c r="D31" s="47">
        <f>D32+D33+D36+D35</f>
        <v>196122.69999999998</v>
      </c>
      <c r="E31" s="50">
        <f t="shared" si="0"/>
        <v>99.32531428695869</v>
      </c>
    </row>
    <row r="32" spans="1:5" ht="15.75" customHeight="1">
      <c r="A32" s="39" t="s">
        <v>21</v>
      </c>
      <c r="B32" s="40" t="s">
        <v>10</v>
      </c>
      <c r="C32" s="48">
        <v>27713.4</v>
      </c>
      <c r="D32" s="48">
        <v>27364.3</v>
      </c>
      <c r="E32" s="38">
        <f t="shared" si="0"/>
        <v>98.74032056694595</v>
      </c>
    </row>
    <row r="33" spans="1:5" ht="16.5" customHeight="1">
      <c r="A33" s="39" t="s">
        <v>22</v>
      </c>
      <c r="B33" s="40" t="s">
        <v>41</v>
      </c>
      <c r="C33" s="48">
        <v>163075.2</v>
      </c>
      <c r="D33" s="48">
        <v>162092.1</v>
      </c>
      <c r="E33" s="38">
        <f t="shared" si="0"/>
        <v>99.39714929063402</v>
      </c>
    </row>
    <row r="34" spans="1:5" ht="16.5" customHeight="1" hidden="1">
      <c r="A34" s="39" t="s">
        <v>59</v>
      </c>
      <c r="B34" s="40" t="s">
        <v>60</v>
      </c>
      <c r="C34" s="42"/>
      <c r="D34" s="51"/>
      <c r="E34" s="38" t="e">
        <f t="shared" si="0"/>
        <v>#DIV/0!</v>
      </c>
    </row>
    <row r="35" spans="1:5" ht="16.5" customHeight="1">
      <c r="A35" s="39" t="s">
        <v>59</v>
      </c>
      <c r="B35" s="40" t="s">
        <v>60</v>
      </c>
      <c r="C35" s="41">
        <v>2736.5</v>
      </c>
      <c r="D35" s="48">
        <v>2736.5</v>
      </c>
      <c r="E35" s="38">
        <f t="shared" si="0"/>
        <v>100</v>
      </c>
    </row>
    <row r="36" spans="1:5" ht="15.75" customHeight="1">
      <c r="A36" s="39" t="s">
        <v>23</v>
      </c>
      <c r="B36" s="40" t="s">
        <v>11</v>
      </c>
      <c r="C36" s="48">
        <v>3929.8</v>
      </c>
      <c r="D36" s="48">
        <v>3929.8</v>
      </c>
      <c r="E36" s="38">
        <f t="shared" si="0"/>
        <v>100</v>
      </c>
    </row>
    <row r="37" spans="1:5" ht="30">
      <c r="A37" s="44" t="s">
        <v>42</v>
      </c>
      <c r="B37" s="45" t="s">
        <v>91</v>
      </c>
      <c r="C37" s="49">
        <f>C38+C39</f>
        <v>63264.6</v>
      </c>
      <c r="D37" s="49">
        <f>D38+D39</f>
        <v>63262.9</v>
      </c>
      <c r="E37" s="50">
        <f t="shared" si="0"/>
        <v>99.99731287323401</v>
      </c>
    </row>
    <row r="38" spans="1:5" ht="15" customHeight="1">
      <c r="A38" s="39" t="s">
        <v>24</v>
      </c>
      <c r="B38" s="40" t="s">
        <v>12</v>
      </c>
      <c r="C38" s="48">
        <v>61259</v>
      </c>
      <c r="D38" s="48">
        <v>61257.6</v>
      </c>
      <c r="E38" s="38">
        <f t="shared" si="0"/>
        <v>99.997714621525</v>
      </c>
    </row>
    <row r="39" spans="1:5" ht="27" customHeight="1">
      <c r="A39" s="39" t="s">
        <v>25</v>
      </c>
      <c r="B39" s="40" t="s">
        <v>92</v>
      </c>
      <c r="C39" s="48">
        <v>2005.6</v>
      </c>
      <c r="D39" s="48">
        <v>2005.3</v>
      </c>
      <c r="E39" s="38">
        <f t="shared" si="0"/>
        <v>99.98504188272837</v>
      </c>
    </row>
    <row r="40" spans="1:5" ht="27.75" customHeight="1">
      <c r="A40" s="44" t="s">
        <v>43</v>
      </c>
      <c r="B40" s="45" t="s">
        <v>93</v>
      </c>
      <c r="C40" s="49">
        <f>C41+C42+C43+C44+C45</f>
        <v>23606.9</v>
      </c>
      <c r="D40" s="49">
        <f>D41+D42+D43+D44+D45</f>
        <v>22881.100000000002</v>
      </c>
      <c r="E40" s="50">
        <f t="shared" si="0"/>
        <v>96.9254751788672</v>
      </c>
    </row>
    <row r="41" spans="1:5" ht="15.75" customHeight="1">
      <c r="A41" s="39" t="s">
        <v>26</v>
      </c>
      <c r="B41" s="40" t="s">
        <v>61</v>
      </c>
      <c r="C41" s="48">
        <v>1177.8</v>
      </c>
      <c r="D41" s="48">
        <v>1168</v>
      </c>
      <c r="E41" s="38">
        <f t="shared" si="0"/>
        <v>99.16794022754289</v>
      </c>
    </row>
    <row r="42" spans="1:5" ht="16.5" customHeight="1">
      <c r="A42" s="39" t="s">
        <v>27</v>
      </c>
      <c r="B42" s="40" t="s">
        <v>62</v>
      </c>
      <c r="C42" s="48">
        <v>12962.5</v>
      </c>
      <c r="D42" s="48">
        <v>12471.7</v>
      </c>
      <c r="E42" s="38">
        <f t="shared" si="0"/>
        <v>96.21369334619094</v>
      </c>
    </row>
    <row r="43" spans="1:5" ht="15" customHeight="1">
      <c r="A43" s="39" t="s">
        <v>28</v>
      </c>
      <c r="B43" s="40" t="s">
        <v>63</v>
      </c>
      <c r="C43" s="48">
        <v>7650.6</v>
      </c>
      <c r="D43" s="48">
        <v>7427</v>
      </c>
      <c r="E43" s="38">
        <f t="shared" si="0"/>
        <v>97.07735341019004</v>
      </c>
    </row>
    <row r="44" spans="1:5" ht="15" customHeight="1">
      <c r="A44" s="39" t="s">
        <v>64</v>
      </c>
      <c r="B44" s="40" t="s">
        <v>65</v>
      </c>
      <c r="C44" s="48">
        <v>640</v>
      </c>
      <c r="D44" s="48">
        <v>640</v>
      </c>
      <c r="E44" s="38">
        <f t="shared" si="0"/>
        <v>100</v>
      </c>
    </row>
    <row r="45" spans="1:5" ht="24" customHeight="1">
      <c r="A45" s="39" t="s">
        <v>66</v>
      </c>
      <c r="B45" s="40" t="s">
        <v>67</v>
      </c>
      <c r="C45" s="48">
        <v>1176</v>
      </c>
      <c r="D45" s="48">
        <v>1174.4</v>
      </c>
      <c r="E45" s="38">
        <f t="shared" si="0"/>
        <v>99.86394557823131</v>
      </c>
    </row>
    <row r="46" spans="1:5" ht="16.5" customHeight="1">
      <c r="A46" s="44" t="s">
        <v>44</v>
      </c>
      <c r="B46" s="45" t="s">
        <v>45</v>
      </c>
      <c r="C46" s="47">
        <f>C47+C48+C49</f>
        <v>45531.1</v>
      </c>
      <c r="D46" s="47">
        <f>D47+D48+D49</f>
        <v>44710.1</v>
      </c>
      <c r="E46" s="50">
        <f t="shared" si="0"/>
        <v>98.19683688731439</v>
      </c>
    </row>
    <row r="47" spans="1:5" ht="13.5" customHeight="1">
      <c r="A47" s="39">
        <v>1003</v>
      </c>
      <c r="B47" s="40" t="s">
        <v>13</v>
      </c>
      <c r="C47" s="41">
        <v>30442.8</v>
      </c>
      <c r="D47" s="48">
        <v>30442.8</v>
      </c>
      <c r="E47" s="38">
        <f t="shared" si="0"/>
        <v>100</v>
      </c>
    </row>
    <row r="48" spans="1:5" ht="15" customHeight="1">
      <c r="A48" s="39">
        <v>1004</v>
      </c>
      <c r="B48" s="40" t="s">
        <v>68</v>
      </c>
      <c r="C48" s="48">
        <v>12089.9</v>
      </c>
      <c r="D48" s="48">
        <v>12020.8</v>
      </c>
      <c r="E48" s="38">
        <f t="shared" si="0"/>
        <v>99.42844853969015</v>
      </c>
    </row>
    <row r="49" spans="1:5" ht="15" customHeight="1">
      <c r="A49" s="39">
        <v>1006</v>
      </c>
      <c r="B49" s="40" t="s">
        <v>14</v>
      </c>
      <c r="C49" s="48">
        <v>2998.4</v>
      </c>
      <c r="D49" s="48">
        <v>2246.5</v>
      </c>
      <c r="E49" s="38">
        <f t="shared" si="0"/>
        <v>74.9232924226254</v>
      </c>
    </row>
    <row r="50" spans="1:5" ht="18.75" customHeight="1">
      <c r="A50" s="52">
        <v>1100</v>
      </c>
      <c r="B50" s="53" t="s">
        <v>70</v>
      </c>
      <c r="C50" s="47">
        <f>C51+C52+C53+C54</f>
        <v>88785</v>
      </c>
      <c r="D50" s="47">
        <f>D51+D52+D53+D54</f>
        <v>88724.5</v>
      </c>
      <c r="E50" s="35">
        <f t="shared" si="0"/>
        <v>99.93185785887255</v>
      </c>
    </row>
    <row r="51" spans="1:5" ht="27.75" customHeight="1">
      <c r="A51" s="54">
        <v>1101</v>
      </c>
      <c r="B51" s="37" t="s">
        <v>94</v>
      </c>
      <c r="C51" s="38">
        <v>9990</v>
      </c>
      <c r="D51" s="38">
        <v>9990</v>
      </c>
      <c r="E51" s="38">
        <f t="shared" si="0"/>
        <v>100</v>
      </c>
    </row>
    <row r="52" spans="1:5" ht="41.25" customHeight="1">
      <c r="A52" s="54">
        <v>1102</v>
      </c>
      <c r="B52" s="37" t="s">
        <v>95</v>
      </c>
      <c r="C52" s="38">
        <v>15000</v>
      </c>
      <c r="D52" s="38">
        <v>15000</v>
      </c>
      <c r="E52" s="38">
        <f t="shared" si="0"/>
        <v>100</v>
      </c>
    </row>
    <row r="53" spans="1:5" ht="28.5" customHeight="1">
      <c r="A53" s="39" t="s">
        <v>72</v>
      </c>
      <c r="B53" s="37" t="s">
        <v>96</v>
      </c>
      <c r="C53" s="48">
        <v>1809</v>
      </c>
      <c r="D53" s="48">
        <v>1787</v>
      </c>
      <c r="E53" s="38">
        <f t="shared" si="0"/>
        <v>98.78385848535103</v>
      </c>
    </row>
    <row r="54" spans="1:5" ht="15.75" customHeight="1">
      <c r="A54" s="39" t="s">
        <v>74</v>
      </c>
      <c r="B54" s="37" t="s">
        <v>97</v>
      </c>
      <c r="C54" s="48">
        <v>61986</v>
      </c>
      <c r="D54" s="41">
        <v>61947.5</v>
      </c>
      <c r="E54" s="38">
        <f t="shared" si="0"/>
        <v>99.93788920078728</v>
      </c>
    </row>
    <row r="55" spans="1:5" ht="15.75" customHeight="1">
      <c r="A55" s="55"/>
      <c r="B55" s="56" t="s">
        <v>15</v>
      </c>
      <c r="C55" s="57">
        <f>C11+C23+C25+C29+C31+C37+C40+C46+C50+C21</f>
        <v>471917</v>
      </c>
      <c r="D55" s="57">
        <f>D11+D23+D25+D29+D31+D37+D40+D46+D50+D21</f>
        <v>468748.39999999997</v>
      </c>
      <c r="E55" s="50">
        <f t="shared" si="0"/>
        <v>99.32856837113306</v>
      </c>
    </row>
    <row r="56" spans="1:5" ht="12.75">
      <c r="A56" s="58"/>
      <c r="B56" s="59"/>
      <c r="C56" s="60"/>
      <c r="D56" s="60"/>
      <c r="E56" s="60"/>
    </row>
    <row r="57" spans="1:5" ht="12.75">
      <c r="A57" s="58"/>
      <c r="B57" s="59"/>
      <c r="C57" s="60"/>
      <c r="D57" s="60"/>
      <c r="E57" s="60"/>
    </row>
    <row r="58" spans="1:5" ht="12.75">
      <c r="A58" s="58"/>
      <c r="B58" s="59"/>
      <c r="C58" s="60"/>
      <c r="D58" s="60"/>
      <c r="E58" s="60"/>
    </row>
    <row r="59" spans="1:5" ht="12.75">
      <c r="A59" s="58"/>
      <c r="B59" s="59"/>
      <c r="C59" s="60"/>
      <c r="D59" s="60"/>
      <c r="E59" s="60"/>
    </row>
    <row r="60" spans="1:5" ht="12.75">
      <c r="A60" s="61"/>
      <c r="B60" s="59"/>
      <c r="C60" s="60"/>
      <c r="D60" s="60"/>
      <c r="E60" s="60"/>
    </row>
    <row r="61" spans="1:5" ht="12.75">
      <c r="A61" s="61"/>
      <c r="B61" s="59"/>
      <c r="C61" s="60"/>
      <c r="D61" s="60"/>
      <c r="E61" s="60"/>
    </row>
    <row r="62" spans="1:5" ht="12.75">
      <c r="A62" s="61"/>
      <c r="B62" s="59"/>
      <c r="C62" s="60"/>
      <c r="D62" s="60"/>
      <c r="E62" s="60"/>
    </row>
    <row r="63" spans="1:5" ht="12.75">
      <c r="A63" s="61"/>
      <c r="B63" s="59"/>
      <c r="C63" s="60"/>
      <c r="D63" s="60"/>
      <c r="E63" s="60"/>
    </row>
    <row r="64" spans="1:5" ht="12.75">
      <c r="A64" s="61"/>
      <c r="B64" s="60"/>
      <c r="C64" s="60"/>
      <c r="D64" s="60"/>
      <c r="E64" s="60"/>
    </row>
    <row r="65" spans="1:5" ht="12.75">
      <c r="A65" s="61"/>
      <c r="B65" s="60"/>
      <c r="C65" s="60"/>
      <c r="D65" s="60"/>
      <c r="E65" s="60"/>
    </row>
    <row r="66" spans="1:5" ht="12.75">
      <c r="A66" s="61"/>
      <c r="B66" s="60"/>
      <c r="C66" s="60"/>
      <c r="D66" s="60"/>
      <c r="E66" s="60"/>
    </row>
    <row r="67" spans="1:5" ht="12.75">
      <c r="A67" s="61"/>
      <c r="B67" s="60"/>
      <c r="C67" s="60"/>
      <c r="D67" s="60"/>
      <c r="E67" s="60"/>
    </row>
    <row r="68" spans="1:5" ht="12.75">
      <c r="A68" s="61"/>
      <c r="B68" s="60"/>
      <c r="C68" s="60"/>
      <c r="D68" s="60"/>
      <c r="E68" s="60"/>
    </row>
    <row r="69" spans="1:5" ht="12.75">
      <c r="A69" s="61"/>
      <c r="B69" s="60"/>
      <c r="C69" s="60"/>
      <c r="D69" s="60"/>
      <c r="E69" s="60"/>
    </row>
    <row r="70" spans="1:5" ht="12.75">
      <c r="A70" s="61"/>
      <c r="B70" s="60"/>
      <c r="C70" s="60"/>
      <c r="D70" s="60"/>
      <c r="E70" s="60"/>
    </row>
    <row r="71" spans="1:5" ht="12.75">
      <c r="A71" s="60"/>
      <c r="B71" s="60"/>
      <c r="C71" s="60"/>
      <c r="D71" s="60"/>
      <c r="E71" s="60"/>
    </row>
    <row r="72" spans="1:5" ht="12.75">
      <c r="A72" s="60"/>
      <c r="B72" s="60"/>
      <c r="C72" s="60"/>
      <c r="D72" s="60"/>
      <c r="E72" s="60"/>
    </row>
    <row r="73" spans="1:5" ht="12.75">
      <c r="A73" s="60"/>
      <c r="B73" s="60"/>
      <c r="C73" s="60"/>
      <c r="D73" s="60"/>
      <c r="E73" s="60"/>
    </row>
    <row r="74" spans="1:5" ht="12.75">
      <c r="A74" s="60"/>
      <c r="B74" s="60"/>
      <c r="C74" s="60"/>
      <c r="D74" s="60"/>
      <c r="E74" s="60"/>
    </row>
    <row r="75" spans="1:5" ht="12.75">
      <c r="A75" s="60"/>
      <c r="B75" s="60"/>
      <c r="C75" s="60"/>
      <c r="D75" s="60"/>
      <c r="E75" s="60"/>
    </row>
    <row r="76" spans="1:5" ht="12.75">
      <c r="A76" s="60"/>
      <c r="B76" s="60"/>
      <c r="C76" s="60"/>
      <c r="D76" s="60"/>
      <c r="E76" s="60"/>
    </row>
    <row r="77" spans="1:5" ht="12.75">
      <c r="A77" s="60"/>
      <c r="B77" s="60"/>
      <c r="C77" s="60"/>
      <c r="D77" s="60"/>
      <c r="E77" s="60"/>
    </row>
    <row r="78" spans="1:5" ht="12.75">
      <c r="A78" s="60"/>
      <c r="B78" s="60"/>
      <c r="C78" s="60"/>
      <c r="D78" s="60"/>
      <c r="E78" s="60"/>
    </row>
    <row r="79" spans="1:5" ht="12.75">
      <c r="A79" s="60"/>
      <c r="B79" s="60"/>
      <c r="C79" s="60"/>
      <c r="D79" s="60"/>
      <c r="E79" s="60"/>
    </row>
    <row r="80" spans="1:5" ht="12.75">
      <c r="A80" s="60"/>
      <c r="B80" s="60"/>
      <c r="C80" s="60"/>
      <c r="D80" s="60"/>
      <c r="E80" s="60"/>
    </row>
    <row r="81" spans="1:5" ht="12.75">
      <c r="A81" s="60"/>
      <c r="B81" s="60"/>
      <c r="C81" s="60"/>
      <c r="D81" s="60"/>
      <c r="E81" s="60"/>
    </row>
    <row r="82" spans="1:5" ht="12.75">
      <c r="A82" s="60"/>
      <c r="B82" s="60"/>
      <c r="C82" s="60"/>
      <c r="D82" s="60"/>
      <c r="E82" s="60"/>
    </row>
    <row r="83" spans="1:5" ht="12.75">
      <c r="A83" s="60"/>
      <c r="B83" s="60"/>
      <c r="C83" s="60"/>
      <c r="D83" s="60"/>
      <c r="E83" s="60"/>
    </row>
    <row r="84" spans="1:5" ht="12.75">
      <c r="A84" s="60"/>
      <c r="B84" s="60"/>
      <c r="C84" s="60"/>
      <c r="D84" s="60"/>
      <c r="E84" s="60"/>
    </row>
    <row r="85" spans="1:5" ht="12.75">
      <c r="A85" s="60"/>
      <c r="B85" s="60"/>
      <c r="C85" s="60"/>
      <c r="D85" s="60"/>
      <c r="E85" s="60"/>
    </row>
    <row r="86" spans="1:5" ht="12.75">
      <c r="A86" s="60"/>
      <c r="B86" s="60"/>
      <c r="C86" s="60"/>
      <c r="D86" s="60"/>
      <c r="E86" s="60"/>
    </row>
    <row r="87" spans="1:5" ht="12.75">
      <c r="A87" s="60"/>
      <c r="B87" s="60"/>
      <c r="C87" s="60"/>
      <c r="D87" s="60"/>
      <c r="E87" s="60"/>
    </row>
    <row r="88" spans="1:5" ht="12.75">
      <c r="A88" s="60"/>
      <c r="B88" s="60"/>
      <c r="C88" s="60"/>
      <c r="D88" s="60"/>
      <c r="E88" s="60"/>
    </row>
    <row r="89" spans="1:5" ht="12.75">
      <c r="A89" s="60"/>
      <c r="B89" s="60"/>
      <c r="C89" s="60"/>
      <c r="D89" s="60"/>
      <c r="E89" s="60"/>
    </row>
    <row r="90" spans="1:5" ht="12.75">
      <c r="A90" s="60"/>
      <c r="B90" s="60"/>
      <c r="C90" s="60"/>
      <c r="D90" s="60"/>
      <c r="E90" s="60"/>
    </row>
    <row r="91" spans="1:5" ht="12.75">
      <c r="A91" s="60"/>
      <c r="B91" s="60"/>
      <c r="C91" s="60"/>
      <c r="D91" s="60"/>
      <c r="E91" s="60"/>
    </row>
    <row r="92" spans="1:5" ht="12.75">
      <c r="A92" s="60"/>
      <c r="B92" s="60"/>
      <c r="C92" s="60"/>
      <c r="D92" s="60"/>
      <c r="E92" s="60"/>
    </row>
    <row r="93" spans="1:5" ht="12.75">
      <c r="A93" s="60"/>
      <c r="B93" s="60"/>
      <c r="C93" s="60"/>
      <c r="D93" s="60"/>
      <c r="E93" s="60"/>
    </row>
    <row r="94" spans="1:5" ht="12.75">
      <c r="A94" s="60"/>
      <c r="B94" s="60"/>
      <c r="C94" s="60"/>
      <c r="D94" s="60"/>
      <c r="E94" s="60"/>
    </row>
    <row r="95" spans="1:5" ht="12.75">
      <c r="A95" s="60"/>
      <c r="B95" s="60"/>
      <c r="C95" s="60"/>
      <c r="D95" s="60"/>
      <c r="E95" s="60"/>
    </row>
    <row r="96" spans="1:5" ht="12.75">
      <c r="A96" s="60"/>
      <c r="B96" s="60"/>
      <c r="C96" s="60"/>
      <c r="D96" s="60"/>
      <c r="E96" s="60"/>
    </row>
    <row r="97" spans="1:5" ht="12.75">
      <c r="A97" s="60"/>
      <c r="B97" s="60"/>
      <c r="C97" s="60"/>
      <c r="D97" s="60"/>
      <c r="E97" s="60"/>
    </row>
    <row r="98" spans="1:5" ht="12.75">
      <c r="A98" s="60"/>
      <c r="B98" s="60"/>
      <c r="C98" s="60"/>
      <c r="D98" s="60"/>
      <c r="E98" s="60"/>
    </row>
    <row r="99" spans="1:5" ht="12.75">
      <c r="A99" s="60"/>
      <c r="B99" s="60"/>
      <c r="C99" s="60"/>
      <c r="D99" s="60"/>
      <c r="E99" s="60"/>
    </row>
    <row r="100" spans="1:5" ht="12.75">
      <c r="A100" s="60"/>
      <c r="B100" s="60"/>
      <c r="C100" s="60"/>
      <c r="D100" s="60"/>
      <c r="E100" s="60"/>
    </row>
    <row r="101" spans="1:5" ht="12.75">
      <c r="A101" s="60"/>
      <c r="B101" s="60"/>
      <c r="C101" s="60"/>
      <c r="D101" s="60"/>
      <c r="E101" s="60"/>
    </row>
    <row r="102" spans="1:5" ht="12.75">
      <c r="A102" s="60"/>
      <c r="B102" s="60"/>
      <c r="C102" s="60"/>
      <c r="D102" s="60"/>
      <c r="E102" s="60"/>
    </row>
    <row r="103" spans="1:5" ht="12.75">
      <c r="A103" s="60"/>
      <c r="B103" s="60"/>
      <c r="C103" s="60"/>
      <c r="D103" s="60"/>
      <c r="E103" s="60"/>
    </row>
    <row r="104" spans="1:5" ht="12.75">
      <c r="A104" s="60"/>
      <c r="B104" s="60"/>
      <c r="C104" s="60"/>
      <c r="D104" s="60"/>
      <c r="E104" s="60"/>
    </row>
    <row r="105" spans="1:5" ht="12.75">
      <c r="A105" s="60"/>
      <c r="B105" s="60"/>
      <c r="C105" s="60"/>
      <c r="D105" s="60"/>
      <c r="E105" s="60"/>
    </row>
    <row r="106" spans="1:5" ht="12.75">
      <c r="A106" s="60"/>
      <c r="B106" s="60"/>
      <c r="C106" s="60"/>
      <c r="D106" s="60"/>
      <c r="E106" s="60"/>
    </row>
    <row r="107" spans="1:5" ht="12.75">
      <c r="A107" s="60"/>
      <c r="B107" s="60"/>
      <c r="C107" s="60"/>
      <c r="D107" s="60"/>
      <c r="E107" s="60"/>
    </row>
    <row r="108" spans="1:5" ht="12.75">
      <c r="A108" s="60"/>
      <c r="B108" s="60"/>
      <c r="C108" s="60"/>
      <c r="D108" s="60"/>
      <c r="E108" s="60"/>
    </row>
    <row r="109" spans="1:5" ht="12.75">
      <c r="A109" s="60"/>
      <c r="B109" s="60"/>
      <c r="C109" s="60"/>
      <c r="D109" s="60"/>
      <c r="E109" s="60"/>
    </row>
    <row r="110" spans="1:5" ht="12.75">
      <c r="A110" s="60"/>
      <c r="B110" s="60"/>
      <c r="C110" s="60"/>
      <c r="D110" s="60"/>
      <c r="E110" s="60"/>
    </row>
  </sheetData>
  <sheetProtection/>
  <mergeCells count="7">
    <mergeCell ref="C6:E6"/>
    <mergeCell ref="A10:E10"/>
    <mergeCell ref="B2:E2"/>
    <mergeCell ref="B4:E4"/>
    <mergeCell ref="A7:E7"/>
    <mergeCell ref="A3:E3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83" zoomScaleNormal="83" zoomScalePageLayoutView="0" workbookViewId="0" topLeftCell="A1">
      <selection activeCell="B33" sqref="B33"/>
    </sheetView>
  </sheetViews>
  <sheetFormatPr defaultColWidth="9.00390625" defaultRowHeight="12.75"/>
  <cols>
    <col min="2" max="2" width="36.75390625" style="0" customWidth="1"/>
    <col min="3" max="3" width="12.625" style="0" hidden="1" customWidth="1"/>
    <col min="4" max="4" width="11.875" style="0" customWidth="1"/>
    <col min="5" max="5" width="0" style="0" hidden="1" customWidth="1"/>
    <col min="6" max="6" width="8.375" style="0" customWidth="1"/>
    <col min="7" max="7" width="11.375" style="0" customWidth="1"/>
  </cols>
  <sheetData>
    <row r="1" spans="3:5" ht="12.75">
      <c r="C1" s="78" t="s">
        <v>82</v>
      </c>
      <c r="D1" s="78"/>
      <c r="E1" s="78"/>
    </row>
    <row r="2" spans="1:5" ht="15.75">
      <c r="A2" s="79" t="s">
        <v>77</v>
      </c>
      <c r="B2" s="79"/>
      <c r="C2" s="79"/>
      <c r="D2" s="79"/>
      <c r="E2" s="79"/>
    </row>
    <row r="4" spans="1:8" ht="12.75">
      <c r="A4" s="80" t="s">
        <v>1</v>
      </c>
      <c r="B4" s="81" t="s">
        <v>0</v>
      </c>
      <c r="C4" s="80" t="s">
        <v>76</v>
      </c>
      <c r="D4" s="81"/>
      <c r="E4" s="81"/>
      <c r="F4" s="65"/>
      <c r="G4" s="26"/>
      <c r="H4" s="26"/>
    </row>
    <row r="5" spans="1:8" ht="38.25" customHeight="1">
      <c r="A5" s="80"/>
      <c r="B5" s="81"/>
      <c r="C5" s="80"/>
      <c r="D5" s="75" t="s">
        <v>83</v>
      </c>
      <c r="E5" s="75"/>
      <c r="F5" s="75"/>
      <c r="G5" s="76" t="s">
        <v>84</v>
      </c>
      <c r="H5" s="77"/>
    </row>
    <row r="6" spans="1:8" ht="15.75">
      <c r="A6" s="74" t="s">
        <v>2</v>
      </c>
      <c r="B6" s="74"/>
      <c r="C6" s="74"/>
      <c r="D6" s="74"/>
      <c r="E6" s="74"/>
      <c r="F6" s="20" t="s">
        <v>85</v>
      </c>
      <c r="G6" s="20"/>
      <c r="H6" s="20" t="s">
        <v>85</v>
      </c>
    </row>
    <row r="7" spans="1:9" ht="29.25">
      <c r="A7" s="5" t="s">
        <v>32</v>
      </c>
      <c r="B7" s="6" t="s">
        <v>31</v>
      </c>
      <c r="C7" s="22">
        <f>C8+C9+C10+C12+C13+C14</f>
        <v>26131.9</v>
      </c>
      <c r="D7" s="22">
        <f>D8+D9+D10+D12+D13+D14</f>
        <v>26124.5</v>
      </c>
      <c r="E7" s="25">
        <f>D7/C7*100</f>
        <v>99.97168212032037</v>
      </c>
      <c r="F7" s="27">
        <f>D7/D48*100</f>
        <v>6.781485580014366</v>
      </c>
      <c r="G7" s="26">
        <f>Лист1!D11</f>
        <v>35967.5</v>
      </c>
      <c r="H7" s="27">
        <f>G7/G48*100</f>
        <v>7.673092857490288</v>
      </c>
      <c r="I7" t="s">
        <v>102</v>
      </c>
    </row>
    <row r="8" spans="1:8" ht="51" hidden="1">
      <c r="A8" s="9" t="s">
        <v>47</v>
      </c>
      <c r="B8" s="10" t="s">
        <v>48</v>
      </c>
      <c r="C8" s="13">
        <v>925.5</v>
      </c>
      <c r="D8" s="13">
        <v>925.5</v>
      </c>
      <c r="E8" s="13">
        <f>D8/C8*100</f>
        <v>100</v>
      </c>
      <c r="F8" s="26"/>
      <c r="G8" s="26"/>
      <c r="H8" s="26"/>
    </row>
    <row r="9" spans="1:8" ht="51" hidden="1">
      <c r="A9" s="3" t="s">
        <v>16</v>
      </c>
      <c r="B9" s="2" t="s">
        <v>3</v>
      </c>
      <c r="C9" s="17">
        <v>297</v>
      </c>
      <c r="D9" s="17">
        <v>297</v>
      </c>
      <c r="E9" s="13">
        <f aca="true" t="shared" si="0" ref="E9:E48">D9/C9*100</f>
        <v>100</v>
      </c>
      <c r="F9" s="26"/>
      <c r="G9" s="26"/>
      <c r="H9" s="26"/>
    </row>
    <row r="10" spans="1:8" ht="25.5" hidden="1">
      <c r="A10" s="3" t="s">
        <v>17</v>
      </c>
      <c r="B10" s="2" t="s">
        <v>4</v>
      </c>
      <c r="C10" s="17">
        <v>15635.8</v>
      </c>
      <c r="D10" s="17">
        <v>15631</v>
      </c>
      <c r="E10" s="13">
        <f t="shared" si="0"/>
        <v>99.96930121899743</v>
      </c>
      <c r="F10" s="26"/>
      <c r="G10" s="26"/>
      <c r="H10" s="26"/>
    </row>
    <row r="11" spans="1:8" ht="12.75" hidden="1">
      <c r="A11" s="3" t="s">
        <v>49</v>
      </c>
      <c r="B11" s="2" t="s">
        <v>50</v>
      </c>
      <c r="C11" s="17"/>
      <c r="D11" s="17"/>
      <c r="E11" s="13" t="e">
        <f t="shared" si="0"/>
        <v>#DIV/0!</v>
      </c>
      <c r="F11" s="26"/>
      <c r="G11" s="26"/>
      <c r="H11" s="26"/>
    </row>
    <row r="12" spans="1:8" ht="38.25" hidden="1">
      <c r="A12" s="3" t="s">
        <v>18</v>
      </c>
      <c r="B12" s="2" t="s">
        <v>51</v>
      </c>
      <c r="C12" s="17">
        <v>5043.7</v>
      </c>
      <c r="D12" s="17">
        <v>5042.7</v>
      </c>
      <c r="E12" s="13">
        <f t="shared" si="0"/>
        <v>99.98017328548487</v>
      </c>
      <c r="F12" s="26"/>
      <c r="G12" s="26"/>
      <c r="H12" s="26"/>
    </row>
    <row r="13" spans="1:8" ht="12.75" hidden="1">
      <c r="A13" s="3" t="s">
        <v>19</v>
      </c>
      <c r="B13" s="2" t="s">
        <v>5</v>
      </c>
      <c r="C13" s="17">
        <v>1214</v>
      </c>
      <c r="D13" s="17">
        <v>1213.6</v>
      </c>
      <c r="E13" s="13">
        <f t="shared" si="0"/>
        <v>99.96705107084018</v>
      </c>
      <c r="F13" s="26"/>
      <c r="G13" s="26"/>
      <c r="H13" s="26"/>
    </row>
    <row r="14" spans="1:8" ht="12.75" hidden="1">
      <c r="A14" s="3" t="s">
        <v>52</v>
      </c>
      <c r="B14" s="2" t="s">
        <v>6</v>
      </c>
      <c r="C14" s="17">
        <v>3015.9</v>
      </c>
      <c r="D14" s="17">
        <v>3014.7</v>
      </c>
      <c r="E14" s="13">
        <f t="shared" si="0"/>
        <v>99.96021088232368</v>
      </c>
      <c r="F14" s="26"/>
      <c r="G14" s="26"/>
      <c r="H14" s="26"/>
    </row>
    <row r="15" spans="1:8" ht="14.25">
      <c r="A15" s="7" t="s">
        <v>33</v>
      </c>
      <c r="B15" s="8" t="s">
        <v>34</v>
      </c>
      <c r="C15" s="18"/>
      <c r="D15" s="18"/>
      <c r="E15" s="13"/>
      <c r="F15" s="26"/>
      <c r="G15" s="26">
        <f>Лист1!D21</f>
        <v>60</v>
      </c>
      <c r="H15" s="27">
        <f>G15/G48*100</f>
        <v>0.012800043690815801</v>
      </c>
    </row>
    <row r="16" spans="1:8" ht="25.5" hidden="1">
      <c r="A16" s="3" t="s">
        <v>53</v>
      </c>
      <c r="B16" s="2" t="s">
        <v>7</v>
      </c>
      <c r="C16" s="17"/>
      <c r="D16" s="17"/>
      <c r="E16" s="13" t="e">
        <f t="shared" si="0"/>
        <v>#DIV/0!</v>
      </c>
      <c r="F16" s="26"/>
      <c r="G16" s="26"/>
      <c r="H16" s="27"/>
    </row>
    <row r="17" spans="1:9" ht="42.75">
      <c r="A17" s="7" t="s">
        <v>54</v>
      </c>
      <c r="B17" s="8" t="s">
        <v>55</v>
      </c>
      <c r="C17" s="19">
        <f>C18</f>
        <v>200</v>
      </c>
      <c r="D17" s="19">
        <f>D18</f>
        <v>200</v>
      </c>
      <c r="E17" s="25">
        <f t="shared" si="0"/>
        <v>100</v>
      </c>
      <c r="F17" s="27">
        <f>D17/D48*100</f>
        <v>0.05191667270197988</v>
      </c>
      <c r="G17" s="26">
        <f>Лист1!D23</f>
        <v>4048.8</v>
      </c>
      <c r="H17" s="27">
        <f>G17/G48*100</f>
        <v>0.8637469482562502</v>
      </c>
      <c r="I17" t="s">
        <v>102</v>
      </c>
    </row>
    <row r="18" spans="1:8" ht="38.25" hidden="1">
      <c r="A18" s="3" t="s">
        <v>78</v>
      </c>
      <c r="B18" s="2" t="s">
        <v>80</v>
      </c>
      <c r="C18" s="17">
        <v>200</v>
      </c>
      <c r="D18" s="17">
        <v>200</v>
      </c>
      <c r="E18" s="13">
        <f t="shared" si="0"/>
        <v>100</v>
      </c>
      <c r="F18" s="26"/>
      <c r="G18" s="26"/>
      <c r="H18" s="27"/>
    </row>
    <row r="19" spans="1:9" ht="14.25">
      <c r="A19" s="7" t="s">
        <v>35</v>
      </c>
      <c r="B19" s="8" t="s">
        <v>36</v>
      </c>
      <c r="C19" s="18">
        <f>C20+C21+C22</f>
        <v>15027.499999999998</v>
      </c>
      <c r="D19" s="18">
        <f>D20+D21+D22</f>
        <v>14938.199999999999</v>
      </c>
      <c r="E19" s="25">
        <f t="shared" si="0"/>
        <v>99.40575611379138</v>
      </c>
      <c r="F19" s="27">
        <f>D19/D48*100</f>
        <v>3.8777082007835784</v>
      </c>
      <c r="G19" s="26">
        <f>Лист1!D25</f>
        <v>12970.8</v>
      </c>
      <c r="H19" s="27">
        <f>G19/G48*100</f>
        <v>2.7671134450805592</v>
      </c>
      <c r="I19" t="s">
        <v>101</v>
      </c>
    </row>
    <row r="20" spans="1:8" ht="12.75" hidden="1">
      <c r="A20" s="3" t="s">
        <v>20</v>
      </c>
      <c r="B20" s="2" t="s">
        <v>8</v>
      </c>
      <c r="C20" s="20">
        <v>12733.3</v>
      </c>
      <c r="D20" s="20">
        <v>12644</v>
      </c>
      <c r="E20" s="13">
        <f t="shared" si="0"/>
        <v>99.29868926358446</v>
      </c>
      <c r="F20" s="26"/>
      <c r="G20" s="26"/>
      <c r="H20" s="27"/>
    </row>
    <row r="21" spans="1:8" ht="12.75" hidden="1">
      <c r="A21" s="3" t="s">
        <v>56</v>
      </c>
      <c r="B21" s="2" t="s">
        <v>57</v>
      </c>
      <c r="C21" s="20">
        <v>1201.8</v>
      </c>
      <c r="D21" s="17">
        <v>1201.8</v>
      </c>
      <c r="E21" s="13">
        <f t="shared" si="0"/>
        <v>100</v>
      </c>
      <c r="F21" s="26"/>
      <c r="G21" s="26"/>
      <c r="H21" s="27"/>
    </row>
    <row r="22" spans="1:8" ht="25.5" hidden="1">
      <c r="A22" s="3" t="s">
        <v>58</v>
      </c>
      <c r="B22" s="2" t="s">
        <v>9</v>
      </c>
      <c r="C22" s="17">
        <v>1092.4</v>
      </c>
      <c r="D22" s="20">
        <v>1092.4</v>
      </c>
      <c r="E22" s="13">
        <f t="shared" si="0"/>
        <v>100</v>
      </c>
      <c r="F22" s="26"/>
      <c r="G22" s="26"/>
      <c r="H22" s="27"/>
    </row>
    <row r="23" spans="1:9" ht="28.5">
      <c r="A23" s="7" t="s">
        <v>37</v>
      </c>
      <c r="B23" s="8" t="s">
        <v>38</v>
      </c>
      <c r="C23" s="23">
        <f>C24</f>
        <v>8591.7</v>
      </c>
      <c r="D23" s="23">
        <f>D24</f>
        <v>8591.7</v>
      </c>
      <c r="E23" s="25">
        <f t="shared" si="0"/>
        <v>100</v>
      </c>
      <c r="F23" s="27">
        <f>D23/D48*100</f>
        <v>2.2302623842680025</v>
      </c>
      <c r="G23" s="26"/>
      <c r="H23" s="27"/>
      <c r="I23" t="s">
        <v>101</v>
      </c>
    </row>
    <row r="24" spans="1:8" ht="12.75" hidden="1">
      <c r="A24" s="3" t="s">
        <v>29</v>
      </c>
      <c r="B24" s="2" t="s">
        <v>30</v>
      </c>
      <c r="C24" s="20">
        <v>8591.7</v>
      </c>
      <c r="D24" s="20">
        <v>8591.7</v>
      </c>
      <c r="E24" s="13">
        <f t="shared" si="0"/>
        <v>100</v>
      </c>
      <c r="F24" s="26"/>
      <c r="G24" s="26"/>
      <c r="H24" s="27"/>
    </row>
    <row r="25" spans="1:9" ht="14.25">
      <c r="A25" s="7" t="s">
        <v>39</v>
      </c>
      <c r="B25" s="8" t="s">
        <v>40</v>
      </c>
      <c r="C25" s="23">
        <f>C26+C27+C29</f>
        <v>164325.7</v>
      </c>
      <c r="D25" s="23">
        <f>D26+D27+D29</f>
        <v>164056.99999999997</v>
      </c>
      <c r="E25" s="25">
        <f t="shared" si="0"/>
        <v>99.83648327680939</v>
      </c>
      <c r="F25" s="27">
        <f>D25/D48*100</f>
        <v>42.58646786734355</v>
      </c>
      <c r="G25" s="26">
        <f>Лист1!D31</f>
        <v>196122.69999999998</v>
      </c>
      <c r="H25" s="27">
        <f>G25/G48*100</f>
        <v>41.839652146012654</v>
      </c>
      <c r="I25" t="s">
        <v>101</v>
      </c>
    </row>
    <row r="26" spans="1:8" ht="12.75" hidden="1">
      <c r="A26" s="3" t="s">
        <v>21</v>
      </c>
      <c r="B26" s="2" t="s">
        <v>10</v>
      </c>
      <c r="C26" s="20">
        <v>16711.7</v>
      </c>
      <c r="D26" s="20">
        <v>16694.8</v>
      </c>
      <c r="E26" s="13">
        <f t="shared" si="0"/>
        <v>99.89887324449337</v>
      </c>
      <c r="F26" s="26"/>
      <c r="G26" s="26"/>
      <c r="H26" s="27"/>
    </row>
    <row r="27" spans="1:8" ht="12.75" hidden="1">
      <c r="A27" s="3" t="s">
        <v>22</v>
      </c>
      <c r="B27" s="2" t="s">
        <v>41</v>
      </c>
      <c r="C27" s="20">
        <v>143473.5</v>
      </c>
      <c r="D27" s="20">
        <v>143226.9</v>
      </c>
      <c r="E27" s="13">
        <f t="shared" si="0"/>
        <v>99.82812156948843</v>
      </c>
      <c r="F27" s="26"/>
      <c r="G27" s="26"/>
      <c r="H27" s="27"/>
    </row>
    <row r="28" spans="1:8" ht="25.5" hidden="1">
      <c r="A28" s="3" t="s">
        <v>59</v>
      </c>
      <c r="B28" s="2" t="s">
        <v>60</v>
      </c>
      <c r="C28" s="17"/>
      <c r="D28" s="20"/>
      <c r="E28" s="13" t="e">
        <f t="shared" si="0"/>
        <v>#DIV/0!</v>
      </c>
      <c r="F28" s="26"/>
      <c r="G28" s="26"/>
      <c r="H28" s="27"/>
    </row>
    <row r="29" spans="1:8" ht="12.75" hidden="1">
      <c r="A29" s="3" t="s">
        <v>23</v>
      </c>
      <c r="B29" s="2" t="s">
        <v>11</v>
      </c>
      <c r="C29" s="20">
        <v>4140.5</v>
      </c>
      <c r="D29" s="20">
        <v>4135.3</v>
      </c>
      <c r="E29" s="13">
        <f t="shared" si="0"/>
        <v>99.87441130298274</v>
      </c>
      <c r="F29" s="26"/>
      <c r="G29" s="26"/>
      <c r="H29" s="27"/>
    </row>
    <row r="30" spans="1:9" ht="39" customHeight="1">
      <c r="A30" s="7" t="s">
        <v>42</v>
      </c>
      <c r="B30" s="56" t="s">
        <v>91</v>
      </c>
      <c r="C30" s="23">
        <f>C31+C32</f>
        <v>38147.299999999996</v>
      </c>
      <c r="D30" s="23">
        <f>D31+D32</f>
        <v>36531</v>
      </c>
      <c r="E30" s="25">
        <f t="shared" si="0"/>
        <v>95.76300288618069</v>
      </c>
      <c r="F30" s="27">
        <f>D30/D48*100</f>
        <v>9.482839852380135</v>
      </c>
      <c r="G30" s="26">
        <f>Лист1!D37</f>
        <v>63262.9</v>
      </c>
      <c r="H30" s="27">
        <f>G30/G48*100</f>
        <v>13.496131400128514</v>
      </c>
      <c r="I30" t="s">
        <v>102</v>
      </c>
    </row>
    <row r="31" spans="1:8" ht="15" hidden="1">
      <c r="A31" s="3" t="s">
        <v>24</v>
      </c>
      <c r="B31" s="66" t="s">
        <v>12</v>
      </c>
      <c r="C31" s="20">
        <v>35943.7</v>
      </c>
      <c r="D31" s="20">
        <v>34335.3</v>
      </c>
      <c r="E31" s="13">
        <f t="shared" si="0"/>
        <v>95.52522417002146</v>
      </c>
      <c r="F31" s="26"/>
      <c r="G31" s="26"/>
      <c r="H31" s="27"/>
    </row>
    <row r="32" spans="1:8" ht="45" hidden="1">
      <c r="A32" s="3" t="s">
        <v>25</v>
      </c>
      <c r="B32" s="66" t="s">
        <v>81</v>
      </c>
      <c r="C32" s="20">
        <v>2203.6</v>
      </c>
      <c r="D32" s="20">
        <v>2195.7</v>
      </c>
      <c r="E32" s="13">
        <f t="shared" si="0"/>
        <v>99.64149573425304</v>
      </c>
      <c r="F32" s="26"/>
      <c r="G32" s="26"/>
      <c r="H32" s="27"/>
    </row>
    <row r="33" spans="1:9" ht="31.5">
      <c r="A33" s="7" t="s">
        <v>43</v>
      </c>
      <c r="B33" s="56" t="s">
        <v>93</v>
      </c>
      <c r="C33" s="23">
        <f>C34+C35+C36+C37+C38</f>
        <v>23281.6</v>
      </c>
      <c r="D33" s="23">
        <f>D34+D35+D36+D37+D38</f>
        <v>23221.5</v>
      </c>
      <c r="E33" s="25">
        <f t="shared" si="0"/>
        <v>99.74185622981238</v>
      </c>
      <c r="F33" s="27">
        <f>D33/D48*100</f>
        <v>6.0279150757451285</v>
      </c>
      <c r="G33" s="26">
        <f>Лист1!D40</f>
        <v>22881.100000000002</v>
      </c>
      <c r="H33" s="27">
        <f>G33/G48*100</f>
        <v>4.881317994898756</v>
      </c>
      <c r="I33" t="s">
        <v>101</v>
      </c>
    </row>
    <row r="34" spans="1:8" ht="12.75" hidden="1">
      <c r="A34" s="3" t="s">
        <v>26</v>
      </c>
      <c r="B34" s="2" t="s">
        <v>61</v>
      </c>
      <c r="C34" s="20">
        <v>398.1</v>
      </c>
      <c r="D34" s="20">
        <v>386.4</v>
      </c>
      <c r="E34" s="13">
        <f t="shared" si="0"/>
        <v>97.06103993971364</v>
      </c>
      <c r="F34" s="26"/>
      <c r="G34" s="26"/>
      <c r="H34" s="27"/>
    </row>
    <row r="35" spans="1:8" ht="12.75" hidden="1">
      <c r="A35" s="3" t="s">
        <v>27</v>
      </c>
      <c r="B35" s="2" t="s">
        <v>62</v>
      </c>
      <c r="C35" s="20">
        <v>13269.8</v>
      </c>
      <c r="D35" s="20">
        <v>13238.3</v>
      </c>
      <c r="E35" s="13">
        <f t="shared" si="0"/>
        <v>99.76261887895824</v>
      </c>
      <c r="F35" s="26"/>
      <c r="G35" s="26"/>
      <c r="H35" s="27"/>
    </row>
    <row r="36" spans="1:8" ht="12.75" hidden="1">
      <c r="A36" s="3" t="s">
        <v>28</v>
      </c>
      <c r="B36" s="2" t="s">
        <v>63</v>
      </c>
      <c r="C36" s="20">
        <v>7135.6</v>
      </c>
      <c r="D36" s="20">
        <v>7121.3</v>
      </c>
      <c r="E36" s="13">
        <f t="shared" si="0"/>
        <v>99.79959638993216</v>
      </c>
      <c r="F36" s="26"/>
      <c r="G36" s="26"/>
      <c r="H36" s="27"/>
    </row>
    <row r="37" spans="1:8" ht="12.75" hidden="1">
      <c r="A37" s="3" t="s">
        <v>64</v>
      </c>
      <c r="B37" s="2" t="s">
        <v>65</v>
      </c>
      <c r="C37" s="20">
        <v>300</v>
      </c>
      <c r="D37" s="20">
        <v>300</v>
      </c>
      <c r="E37" s="13">
        <f t="shared" si="0"/>
        <v>100</v>
      </c>
      <c r="F37" s="26"/>
      <c r="G37" s="26"/>
      <c r="H37" s="27"/>
    </row>
    <row r="38" spans="1:8" ht="38.25" hidden="1">
      <c r="A38" s="3" t="s">
        <v>66</v>
      </c>
      <c r="B38" s="2" t="s">
        <v>67</v>
      </c>
      <c r="C38" s="20">
        <v>2178.1</v>
      </c>
      <c r="D38" s="20">
        <v>2175.5</v>
      </c>
      <c r="E38" s="13">
        <f t="shared" si="0"/>
        <v>99.88062990679951</v>
      </c>
      <c r="F38" s="26"/>
      <c r="G38" s="26"/>
      <c r="H38" s="27"/>
    </row>
    <row r="39" spans="1:9" ht="14.25">
      <c r="A39" s="7" t="s">
        <v>44</v>
      </c>
      <c r="B39" s="8" t="s">
        <v>45</v>
      </c>
      <c r="C39" s="19">
        <f>C40+C41+C42</f>
        <v>34460.99999999999</v>
      </c>
      <c r="D39" s="19">
        <f>D40+D41+D42</f>
        <v>34383.8</v>
      </c>
      <c r="E39" s="25">
        <f t="shared" si="0"/>
        <v>99.77597864252347</v>
      </c>
      <c r="F39" s="27">
        <f>D39/D48*100</f>
        <v>8.92546245425168</v>
      </c>
      <c r="G39" s="26">
        <f>Лист1!D46</f>
        <v>44710.1</v>
      </c>
      <c r="H39" s="27">
        <f>G39/G48*100</f>
        <v>9.538187223679056</v>
      </c>
      <c r="I39" t="s">
        <v>102</v>
      </c>
    </row>
    <row r="40" spans="1:8" ht="12.75" hidden="1">
      <c r="A40" s="3">
        <v>1003</v>
      </c>
      <c r="B40" s="2" t="s">
        <v>13</v>
      </c>
      <c r="C40" s="17">
        <v>23172.6</v>
      </c>
      <c r="D40" s="20">
        <v>23172.6</v>
      </c>
      <c r="E40" s="13">
        <f t="shared" si="0"/>
        <v>100</v>
      </c>
      <c r="F40" s="26"/>
      <c r="G40" s="26"/>
      <c r="H40" s="27"/>
    </row>
    <row r="41" spans="1:8" ht="12.75" hidden="1">
      <c r="A41" s="3">
        <v>1004</v>
      </c>
      <c r="B41" s="2" t="s">
        <v>68</v>
      </c>
      <c r="C41" s="20">
        <v>10379.8</v>
      </c>
      <c r="D41" s="20">
        <v>10304.7</v>
      </c>
      <c r="E41" s="13">
        <f t="shared" si="0"/>
        <v>99.27647931559378</v>
      </c>
      <c r="F41" s="26"/>
      <c r="G41" s="26"/>
      <c r="H41" s="27"/>
    </row>
    <row r="42" spans="1:8" ht="25.5" hidden="1">
      <c r="A42" s="3">
        <v>1006</v>
      </c>
      <c r="B42" s="2" t="s">
        <v>14</v>
      </c>
      <c r="C42" s="20">
        <v>908.6</v>
      </c>
      <c r="D42" s="20">
        <v>906.5</v>
      </c>
      <c r="E42" s="13">
        <f t="shared" si="0"/>
        <v>99.768875192604</v>
      </c>
      <c r="F42" s="26"/>
      <c r="G42" s="26"/>
      <c r="H42" s="27"/>
    </row>
    <row r="43" spans="1:9" ht="30">
      <c r="A43" s="11">
        <v>1100</v>
      </c>
      <c r="B43" s="12" t="s">
        <v>70</v>
      </c>
      <c r="C43" s="19">
        <f>C44+C45+C46+C47</f>
        <v>77185</v>
      </c>
      <c r="D43" s="19">
        <f>D44+D45+D46+D47</f>
        <v>77185</v>
      </c>
      <c r="E43" s="25">
        <f t="shared" si="0"/>
        <v>100</v>
      </c>
      <c r="F43" s="27">
        <f>D43/D48*100</f>
        <v>20.035941912511582</v>
      </c>
      <c r="G43" s="26">
        <f>Лист1!D50</f>
        <v>88724.5</v>
      </c>
      <c r="H43" s="27">
        <f>G43/G48*100</f>
        <v>18.927957940763108</v>
      </c>
      <c r="I43" t="s">
        <v>101</v>
      </c>
    </row>
    <row r="44" spans="1:8" ht="12.75" hidden="1">
      <c r="A44" s="1">
        <v>1101</v>
      </c>
      <c r="B44" s="15" t="s">
        <v>71</v>
      </c>
      <c r="C44" s="13">
        <v>12463</v>
      </c>
      <c r="D44" s="13">
        <v>12463</v>
      </c>
      <c r="E44" s="13">
        <f t="shared" si="0"/>
        <v>100</v>
      </c>
      <c r="F44" s="26"/>
      <c r="G44" s="26"/>
      <c r="H44" s="27"/>
    </row>
    <row r="45" spans="1:8" ht="12.75" hidden="1">
      <c r="A45" s="1">
        <v>1102</v>
      </c>
      <c r="B45" s="10" t="s">
        <v>79</v>
      </c>
      <c r="C45" s="13">
        <v>19882.6</v>
      </c>
      <c r="D45" s="13">
        <v>19882.6</v>
      </c>
      <c r="E45" s="13">
        <f t="shared" si="0"/>
        <v>100</v>
      </c>
      <c r="F45" s="26"/>
      <c r="G45" s="26"/>
      <c r="H45" s="27"/>
    </row>
    <row r="46" spans="1:8" ht="12.75" hidden="1">
      <c r="A46" s="3" t="s">
        <v>72</v>
      </c>
      <c r="B46" s="15" t="s">
        <v>73</v>
      </c>
      <c r="C46" s="14">
        <v>886.6</v>
      </c>
      <c r="D46" s="14">
        <v>886.6</v>
      </c>
      <c r="E46" s="13">
        <f t="shared" si="0"/>
        <v>100</v>
      </c>
      <c r="F46" s="26"/>
      <c r="G46" s="26"/>
      <c r="H46" s="27"/>
    </row>
    <row r="47" spans="1:8" ht="12.75" hidden="1">
      <c r="A47" s="3" t="s">
        <v>74</v>
      </c>
      <c r="B47" s="15" t="s">
        <v>75</v>
      </c>
      <c r="C47" s="14">
        <v>43952.8</v>
      </c>
      <c r="D47" s="24">
        <v>43952.8</v>
      </c>
      <c r="E47" s="13">
        <f t="shared" si="0"/>
        <v>100</v>
      </c>
      <c r="F47" s="26"/>
      <c r="G47" s="26"/>
      <c r="H47" s="27"/>
    </row>
    <row r="48" spans="1:8" ht="15.75">
      <c r="A48" s="16"/>
      <c r="B48" s="4" t="s">
        <v>15</v>
      </c>
      <c r="C48" s="21">
        <f>C7+C17+C19+C23+C25+C30+C33+C39+C43</f>
        <v>387351.7</v>
      </c>
      <c r="D48" s="21">
        <f>D7+D17+D19+D23+D25+D30+D33+D39+D43</f>
        <v>385232.69999999995</v>
      </c>
      <c r="E48" s="25">
        <f t="shared" si="0"/>
        <v>99.45295192973205</v>
      </c>
      <c r="F48" s="27">
        <f>F7+F17+F19+F23+F25+F30+F33+F39+F43</f>
        <v>100</v>
      </c>
      <c r="G48" s="63">
        <f>SUM(G7:G43)</f>
        <v>468748.39999999997</v>
      </c>
      <c r="H48" s="64">
        <f>SUM(H7:H43)</f>
        <v>100</v>
      </c>
    </row>
  </sheetData>
  <sheetProtection/>
  <mergeCells count="9">
    <mergeCell ref="A6:E6"/>
    <mergeCell ref="D5:F5"/>
    <mergeCell ref="G5:H5"/>
    <mergeCell ref="C1:E1"/>
    <mergeCell ref="A2:E2"/>
    <mergeCell ref="A4:A5"/>
    <mergeCell ref="B4:B5"/>
    <mergeCell ref="C4:C5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Администратор</cp:lastModifiedBy>
  <cp:lastPrinted>2010-04-28T09:10:05Z</cp:lastPrinted>
  <dcterms:created xsi:type="dcterms:W3CDTF">2007-03-12T08:21:14Z</dcterms:created>
  <dcterms:modified xsi:type="dcterms:W3CDTF">2011-04-29T04:01:47Z</dcterms:modified>
  <cp:category/>
  <cp:version/>
  <cp:contentType/>
  <cp:contentStatus/>
</cp:coreProperties>
</file>