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ервомайское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R315" i="1" l="1"/>
  <c r="T315" i="1" s="1"/>
  <c r="J315" i="1"/>
  <c r="J306" i="1"/>
  <c r="J302" i="1"/>
  <c r="J298" i="1"/>
  <c r="J294" i="1"/>
  <c r="J290" i="1"/>
  <c r="J286" i="1"/>
  <c r="J282" i="1"/>
  <c r="J278" i="1"/>
  <c r="J262" i="1"/>
  <c r="J258" i="1"/>
  <c r="J254" i="1"/>
  <c r="J250" i="1"/>
  <c r="J246" i="1"/>
  <c r="J242" i="1"/>
  <c r="J229" i="1"/>
  <c r="J221" i="1"/>
  <c r="J217" i="1"/>
  <c r="J213" i="1"/>
  <c r="J209" i="1"/>
  <c r="J205" i="1"/>
  <c r="J201" i="1"/>
  <c r="J197" i="1"/>
  <c r="J193" i="1"/>
  <c r="J189" i="1"/>
  <c r="J185" i="1"/>
  <c r="J181" i="1"/>
  <c r="J177" i="1"/>
  <c r="J173" i="1"/>
  <c r="J169" i="1"/>
  <c r="J165" i="1"/>
  <c r="J161" i="1"/>
  <c r="J157" i="1"/>
  <c r="J153" i="1"/>
  <c r="J149" i="1"/>
  <c r="J145" i="1"/>
  <c r="J141" i="1"/>
  <c r="J137" i="1"/>
  <c r="J133" i="1"/>
  <c r="J129" i="1"/>
  <c r="J125" i="1"/>
  <c r="J121" i="1"/>
  <c r="J117" i="1"/>
  <c r="J113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31" i="1"/>
  <c r="J27" i="1"/>
  <c r="J23" i="1"/>
  <c r="J19" i="1"/>
  <c r="J15" i="1"/>
  <c r="J11" i="1"/>
  <c r="S315" i="1" l="1"/>
  <c r="L315" i="1"/>
  <c r="K315" i="1"/>
  <c r="S258" i="1" l="1"/>
  <c r="S229" i="1"/>
  <c r="T229" i="1" s="1"/>
  <c r="R229" i="1"/>
  <c r="L229" i="1"/>
  <c r="K229" i="1"/>
  <c r="S306" i="1" l="1"/>
  <c r="R306" i="1"/>
  <c r="L306" i="1"/>
  <c r="K306" i="1"/>
  <c r="S205" i="1"/>
  <c r="T205" i="1" s="1"/>
  <c r="R205" i="1"/>
  <c r="L205" i="1"/>
  <c r="K205" i="1"/>
  <c r="T306" i="1" l="1"/>
  <c r="K9" i="1"/>
  <c r="R9" i="1" s="1"/>
  <c r="L9" i="1"/>
  <c r="S9" i="1" s="1"/>
  <c r="T9" i="1" s="1"/>
  <c r="S302" i="1"/>
  <c r="R302" i="1"/>
  <c r="L302" i="1"/>
  <c r="K302" i="1"/>
  <c r="S298" i="1"/>
  <c r="R298" i="1"/>
  <c r="L298" i="1"/>
  <c r="K298" i="1"/>
  <c r="S294" i="1"/>
  <c r="R294" i="1"/>
  <c r="L294" i="1"/>
  <c r="K294" i="1"/>
  <c r="S290" i="1"/>
  <c r="R290" i="1"/>
  <c r="L290" i="1"/>
  <c r="K290" i="1"/>
  <c r="S286" i="1"/>
  <c r="R286" i="1"/>
  <c r="L286" i="1"/>
  <c r="K286" i="1"/>
  <c r="S282" i="1"/>
  <c r="R282" i="1"/>
  <c r="L282" i="1"/>
  <c r="K282" i="1"/>
  <c r="S278" i="1"/>
  <c r="R278" i="1"/>
  <c r="L278" i="1"/>
  <c r="K278" i="1"/>
  <c r="S262" i="1"/>
  <c r="R262" i="1"/>
  <c r="L262" i="1"/>
  <c r="K262" i="1"/>
  <c r="R258" i="1"/>
  <c r="L258" i="1"/>
  <c r="K258" i="1"/>
  <c r="S254" i="1"/>
  <c r="R254" i="1"/>
  <c r="L254" i="1"/>
  <c r="K254" i="1"/>
  <c r="S250" i="1"/>
  <c r="R250" i="1"/>
  <c r="L250" i="1"/>
  <c r="K250" i="1"/>
  <c r="S246" i="1"/>
  <c r="R246" i="1"/>
  <c r="L246" i="1"/>
  <c r="K246" i="1"/>
  <c r="S242" i="1"/>
  <c r="R242" i="1"/>
  <c r="L242" i="1"/>
  <c r="K242" i="1"/>
  <c r="S221" i="1"/>
  <c r="R221" i="1"/>
  <c r="L221" i="1"/>
  <c r="K221" i="1"/>
  <c r="S217" i="1"/>
  <c r="R217" i="1"/>
  <c r="L217" i="1"/>
  <c r="K217" i="1"/>
  <c r="S213" i="1"/>
  <c r="R213" i="1"/>
  <c r="L213" i="1"/>
  <c r="K213" i="1"/>
  <c r="S209" i="1"/>
  <c r="R209" i="1"/>
  <c r="L209" i="1"/>
  <c r="K209" i="1"/>
  <c r="S201" i="1"/>
  <c r="R201" i="1"/>
  <c r="L201" i="1"/>
  <c r="K201" i="1"/>
  <c r="S197" i="1"/>
  <c r="R197" i="1"/>
  <c r="L197" i="1"/>
  <c r="K197" i="1"/>
  <c r="S193" i="1"/>
  <c r="R193" i="1"/>
  <c r="L193" i="1"/>
  <c r="K193" i="1"/>
  <c r="S189" i="1"/>
  <c r="R189" i="1"/>
  <c r="L189" i="1"/>
  <c r="K189" i="1"/>
  <c r="S185" i="1"/>
  <c r="R185" i="1"/>
  <c r="L185" i="1"/>
  <c r="K185" i="1"/>
  <c r="S181" i="1"/>
  <c r="R181" i="1"/>
  <c r="L181" i="1"/>
  <c r="K181" i="1"/>
  <c r="S177" i="1"/>
  <c r="R177" i="1"/>
  <c r="L177" i="1"/>
  <c r="K177" i="1"/>
  <c r="S173" i="1"/>
  <c r="R173" i="1"/>
  <c r="L173" i="1"/>
  <c r="K173" i="1"/>
  <c r="S169" i="1"/>
  <c r="R169" i="1"/>
  <c r="L169" i="1"/>
  <c r="K169" i="1"/>
  <c r="S165" i="1"/>
  <c r="R165" i="1"/>
  <c r="L165" i="1"/>
  <c r="K165" i="1"/>
  <c r="S161" i="1"/>
  <c r="R161" i="1"/>
  <c r="L161" i="1"/>
  <c r="K161" i="1"/>
  <c r="S157" i="1"/>
  <c r="R157" i="1"/>
  <c r="L157" i="1"/>
  <c r="K157" i="1"/>
  <c r="S153" i="1"/>
  <c r="R153" i="1"/>
  <c r="L153" i="1"/>
  <c r="K153" i="1"/>
  <c r="S149" i="1"/>
  <c r="R149" i="1"/>
  <c r="L149" i="1"/>
  <c r="K149" i="1"/>
  <c r="S145" i="1"/>
  <c r="R145" i="1"/>
  <c r="L145" i="1"/>
  <c r="K145" i="1"/>
  <c r="S141" i="1"/>
  <c r="R141" i="1"/>
  <c r="L141" i="1"/>
  <c r="K141" i="1"/>
  <c r="S137" i="1"/>
  <c r="R137" i="1"/>
  <c r="L137" i="1"/>
  <c r="K137" i="1"/>
  <c r="S133" i="1"/>
  <c r="R133" i="1"/>
  <c r="L133" i="1"/>
  <c r="K133" i="1"/>
  <c r="S129" i="1"/>
  <c r="R129" i="1"/>
  <c r="L129" i="1"/>
  <c r="K129" i="1"/>
  <c r="S125" i="1"/>
  <c r="R125" i="1"/>
  <c r="L125" i="1"/>
  <c r="K125" i="1"/>
  <c r="S121" i="1"/>
  <c r="R121" i="1"/>
  <c r="L121" i="1"/>
  <c r="K121" i="1"/>
  <c r="S117" i="1"/>
  <c r="R117" i="1"/>
  <c r="L117" i="1"/>
  <c r="K117" i="1"/>
  <c r="S113" i="1"/>
  <c r="R113" i="1"/>
  <c r="L113" i="1"/>
  <c r="K113" i="1"/>
  <c r="S109" i="1"/>
  <c r="R109" i="1"/>
  <c r="L109" i="1"/>
  <c r="K109" i="1"/>
  <c r="S105" i="1"/>
  <c r="R105" i="1"/>
  <c r="L105" i="1"/>
  <c r="K105" i="1"/>
  <c r="S101" i="1"/>
  <c r="R101" i="1"/>
  <c r="L101" i="1"/>
  <c r="K101" i="1"/>
  <c r="S97" i="1"/>
  <c r="R97" i="1"/>
  <c r="L97" i="1"/>
  <c r="K97" i="1"/>
  <c r="S93" i="1"/>
  <c r="R93" i="1"/>
  <c r="L93" i="1"/>
  <c r="K93" i="1"/>
  <c r="S89" i="1"/>
  <c r="R89" i="1"/>
  <c r="L89" i="1"/>
  <c r="K89" i="1"/>
  <c r="S85" i="1"/>
  <c r="R85" i="1"/>
  <c r="L85" i="1"/>
  <c r="K85" i="1"/>
  <c r="S81" i="1"/>
  <c r="R81" i="1"/>
  <c r="L81" i="1"/>
  <c r="K81" i="1"/>
  <c r="S77" i="1"/>
  <c r="R77" i="1"/>
  <c r="L77" i="1"/>
  <c r="K77" i="1"/>
  <c r="S73" i="1"/>
  <c r="R73" i="1"/>
  <c r="L73" i="1"/>
  <c r="K73" i="1"/>
  <c r="S69" i="1"/>
  <c r="R69" i="1"/>
  <c r="L69" i="1"/>
  <c r="K69" i="1"/>
  <c r="S65" i="1"/>
  <c r="R65" i="1"/>
  <c r="L65" i="1"/>
  <c r="K65" i="1"/>
  <c r="S61" i="1"/>
  <c r="R61" i="1"/>
  <c r="L61" i="1"/>
  <c r="K61" i="1"/>
  <c r="S57" i="1"/>
  <c r="R57" i="1"/>
  <c r="L57" i="1"/>
  <c r="K57" i="1"/>
  <c r="S31" i="1"/>
  <c r="R31" i="1"/>
  <c r="L31" i="1"/>
  <c r="K31" i="1"/>
  <c r="S27" i="1"/>
  <c r="R27" i="1"/>
  <c r="L27" i="1"/>
  <c r="K27" i="1"/>
  <c r="S23" i="1"/>
  <c r="R23" i="1"/>
  <c r="L23" i="1"/>
  <c r="K23" i="1"/>
  <c r="S19" i="1"/>
  <c r="R19" i="1"/>
  <c r="L19" i="1"/>
  <c r="K19" i="1"/>
  <c r="S15" i="1"/>
  <c r="R15" i="1"/>
  <c r="L304" i="1"/>
  <c r="S304" i="1" s="1"/>
  <c r="K304" i="1"/>
  <c r="R304" i="1" s="1"/>
  <c r="L300" i="1"/>
  <c r="S300" i="1" s="1"/>
  <c r="K300" i="1"/>
  <c r="R300" i="1" s="1"/>
  <c r="L296" i="1"/>
  <c r="S296" i="1" s="1"/>
  <c r="K296" i="1"/>
  <c r="R296" i="1" s="1"/>
  <c r="L292" i="1"/>
  <c r="S292" i="1" s="1"/>
  <c r="K292" i="1"/>
  <c r="R292" i="1" s="1"/>
  <c r="L288" i="1"/>
  <c r="S288" i="1" s="1"/>
  <c r="K288" i="1"/>
  <c r="R288" i="1" s="1"/>
  <c r="L284" i="1"/>
  <c r="S284" i="1" s="1"/>
  <c r="K284" i="1"/>
  <c r="R284" i="1" s="1"/>
  <c r="L280" i="1"/>
  <c r="S280" i="1" s="1"/>
  <c r="K280" i="1"/>
  <c r="R280" i="1" s="1"/>
  <c r="L276" i="1"/>
  <c r="S276" i="1" s="1"/>
  <c r="K276" i="1"/>
  <c r="R276" i="1" s="1"/>
  <c r="L260" i="1"/>
  <c r="S260" i="1" s="1"/>
  <c r="K260" i="1"/>
  <c r="R260" i="1" s="1"/>
  <c r="L256" i="1"/>
  <c r="S256" i="1" s="1"/>
  <c r="K256" i="1"/>
  <c r="R256" i="1" s="1"/>
  <c r="L252" i="1"/>
  <c r="S252" i="1" s="1"/>
  <c r="K252" i="1"/>
  <c r="R252" i="1" s="1"/>
  <c r="L248" i="1"/>
  <c r="S248" i="1" s="1"/>
  <c r="K248" i="1"/>
  <c r="R248" i="1" s="1"/>
  <c r="L244" i="1"/>
  <c r="S244" i="1" s="1"/>
  <c r="K244" i="1"/>
  <c r="R244" i="1" s="1"/>
  <c r="L240" i="1"/>
  <c r="S240" i="1" s="1"/>
  <c r="K240" i="1"/>
  <c r="R240" i="1" s="1"/>
  <c r="L219" i="1"/>
  <c r="S219" i="1" s="1"/>
  <c r="K219" i="1"/>
  <c r="R219" i="1" s="1"/>
  <c r="L215" i="1"/>
  <c r="S215" i="1" s="1"/>
  <c r="K215" i="1"/>
  <c r="R215" i="1" s="1"/>
  <c r="L211" i="1"/>
  <c r="S211" i="1" s="1"/>
  <c r="K211" i="1"/>
  <c r="R211" i="1" s="1"/>
  <c r="L207" i="1"/>
  <c r="S207" i="1" s="1"/>
  <c r="K207" i="1"/>
  <c r="R207" i="1" s="1"/>
  <c r="L203" i="1"/>
  <c r="S203" i="1" s="1"/>
  <c r="K203" i="1"/>
  <c r="R203" i="1" s="1"/>
  <c r="L199" i="1"/>
  <c r="S199" i="1" s="1"/>
  <c r="K199" i="1"/>
  <c r="R199" i="1" s="1"/>
  <c r="L195" i="1"/>
  <c r="S195" i="1" s="1"/>
  <c r="K195" i="1"/>
  <c r="R195" i="1" s="1"/>
  <c r="L191" i="1"/>
  <c r="S191" i="1" s="1"/>
  <c r="K191" i="1"/>
  <c r="R191" i="1" s="1"/>
  <c r="L187" i="1"/>
  <c r="S187" i="1" s="1"/>
  <c r="K187" i="1"/>
  <c r="R187" i="1" s="1"/>
  <c r="L183" i="1"/>
  <c r="S183" i="1" s="1"/>
  <c r="K183" i="1"/>
  <c r="R183" i="1" s="1"/>
  <c r="L179" i="1"/>
  <c r="S179" i="1" s="1"/>
  <c r="K179" i="1"/>
  <c r="R179" i="1" s="1"/>
  <c r="L175" i="1"/>
  <c r="S175" i="1" s="1"/>
  <c r="K175" i="1"/>
  <c r="R175" i="1" s="1"/>
  <c r="L171" i="1"/>
  <c r="S171" i="1" s="1"/>
  <c r="K171" i="1"/>
  <c r="R171" i="1" s="1"/>
  <c r="L167" i="1"/>
  <c r="S167" i="1" s="1"/>
  <c r="K167" i="1"/>
  <c r="R167" i="1" s="1"/>
  <c r="L163" i="1"/>
  <c r="S163" i="1" s="1"/>
  <c r="K163" i="1"/>
  <c r="R163" i="1" s="1"/>
  <c r="L159" i="1"/>
  <c r="S159" i="1" s="1"/>
  <c r="K159" i="1"/>
  <c r="R159" i="1" s="1"/>
  <c r="L155" i="1"/>
  <c r="S155" i="1" s="1"/>
  <c r="K155" i="1"/>
  <c r="R155" i="1" s="1"/>
  <c r="L151" i="1"/>
  <c r="S151" i="1" s="1"/>
  <c r="K151" i="1"/>
  <c r="R151" i="1" s="1"/>
  <c r="L147" i="1"/>
  <c r="S147" i="1" s="1"/>
  <c r="K147" i="1"/>
  <c r="R147" i="1" s="1"/>
  <c r="L143" i="1"/>
  <c r="S143" i="1" s="1"/>
  <c r="K143" i="1"/>
  <c r="R143" i="1" s="1"/>
  <c r="L139" i="1"/>
  <c r="S139" i="1" s="1"/>
  <c r="K139" i="1"/>
  <c r="R139" i="1" s="1"/>
  <c r="L135" i="1"/>
  <c r="S135" i="1" s="1"/>
  <c r="K135" i="1"/>
  <c r="R135" i="1" s="1"/>
  <c r="L131" i="1"/>
  <c r="S131" i="1" s="1"/>
  <c r="K131" i="1"/>
  <c r="R131" i="1" s="1"/>
  <c r="L127" i="1"/>
  <c r="S127" i="1" s="1"/>
  <c r="K127" i="1"/>
  <c r="R127" i="1" s="1"/>
  <c r="L123" i="1"/>
  <c r="S123" i="1" s="1"/>
  <c r="K123" i="1"/>
  <c r="R123" i="1" s="1"/>
  <c r="L119" i="1"/>
  <c r="S119" i="1" s="1"/>
  <c r="K119" i="1"/>
  <c r="R119" i="1" s="1"/>
  <c r="L115" i="1"/>
  <c r="S115" i="1" s="1"/>
  <c r="K115" i="1"/>
  <c r="R115" i="1" s="1"/>
  <c r="L111" i="1"/>
  <c r="S111" i="1" s="1"/>
  <c r="K111" i="1"/>
  <c r="R111" i="1" s="1"/>
  <c r="L107" i="1"/>
  <c r="S107" i="1" s="1"/>
  <c r="K107" i="1"/>
  <c r="R107" i="1" s="1"/>
  <c r="L103" i="1"/>
  <c r="S103" i="1" s="1"/>
  <c r="K103" i="1"/>
  <c r="R103" i="1" s="1"/>
  <c r="L99" i="1"/>
  <c r="S99" i="1" s="1"/>
  <c r="K99" i="1"/>
  <c r="R99" i="1" s="1"/>
  <c r="L95" i="1"/>
  <c r="S95" i="1" s="1"/>
  <c r="K95" i="1"/>
  <c r="R95" i="1" s="1"/>
  <c r="L91" i="1"/>
  <c r="S91" i="1" s="1"/>
  <c r="K91" i="1"/>
  <c r="R91" i="1" s="1"/>
  <c r="L87" i="1"/>
  <c r="S87" i="1" s="1"/>
  <c r="K87" i="1"/>
  <c r="R87" i="1" s="1"/>
  <c r="L83" i="1"/>
  <c r="S83" i="1" s="1"/>
  <c r="K83" i="1"/>
  <c r="R83" i="1" s="1"/>
  <c r="L79" i="1"/>
  <c r="S79" i="1" s="1"/>
  <c r="K79" i="1"/>
  <c r="R79" i="1" s="1"/>
  <c r="L75" i="1"/>
  <c r="S75" i="1" s="1"/>
  <c r="K75" i="1"/>
  <c r="R75" i="1" s="1"/>
  <c r="L71" i="1"/>
  <c r="S71" i="1" s="1"/>
  <c r="K71" i="1"/>
  <c r="R71" i="1" s="1"/>
  <c r="L67" i="1"/>
  <c r="S67" i="1" s="1"/>
  <c r="K67" i="1"/>
  <c r="R67" i="1" s="1"/>
  <c r="L63" i="1"/>
  <c r="S63" i="1" s="1"/>
  <c r="K63" i="1"/>
  <c r="R63" i="1" s="1"/>
  <c r="L59" i="1"/>
  <c r="S59" i="1" s="1"/>
  <c r="K59" i="1"/>
  <c r="R59" i="1" s="1"/>
  <c r="L55" i="1"/>
  <c r="S55" i="1" s="1"/>
  <c r="K55" i="1"/>
  <c r="R55" i="1" s="1"/>
  <c r="L52" i="1"/>
  <c r="S52" i="1" s="1"/>
  <c r="K52" i="1"/>
  <c r="R52" i="1" s="1"/>
  <c r="L49" i="1"/>
  <c r="S49" i="1" s="1"/>
  <c r="K49" i="1"/>
  <c r="R49" i="1" s="1"/>
  <c r="L46" i="1"/>
  <c r="S46" i="1" s="1"/>
  <c r="K46" i="1"/>
  <c r="R46" i="1" s="1"/>
  <c r="L43" i="1"/>
  <c r="S43" i="1" s="1"/>
  <c r="K43" i="1"/>
  <c r="R43" i="1" s="1"/>
  <c r="L40" i="1"/>
  <c r="S40" i="1" s="1"/>
  <c r="K40" i="1"/>
  <c r="R40" i="1" s="1"/>
  <c r="L37" i="1"/>
  <c r="S37" i="1" s="1"/>
  <c r="K37" i="1"/>
  <c r="R37" i="1" s="1"/>
  <c r="L33" i="1"/>
  <c r="S33" i="1" s="1"/>
  <c r="K33" i="1"/>
  <c r="R33" i="1" s="1"/>
  <c r="L29" i="1"/>
  <c r="S29" i="1" s="1"/>
  <c r="K29" i="1"/>
  <c r="R29" i="1" s="1"/>
  <c r="L25" i="1"/>
  <c r="S25" i="1" s="1"/>
  <c r="K25" i="1"/>
  <c r="R25" i="1" s="1"/>
  <c r="L21" i="1"/>
  <c r="S21" i="1" s="1"/>
  <c r="K21" i="1"/>
  <c r="R21" i="1" s="1"/>
  <c r="L17" i="1"/>
  <c r="S17" i="1" s="1"/>
  <c r="K17" i="1"/>
  <c r="R17" i="1" s="1"/>
  <c r="S11" i="1"/>
  <c r="R11" i="1"/>
  <c r="T57" i="1" l="1"/>
  <c r="T61" i="1"/>
  <c r="T65" i="1"/>
  <c r="T69" i="1"/>
  <c r="T73" i="1"/>
  <c r="T77" i="1"/>
  <c r="T81" i="1"/>
  <c r="T85" i="1"/>
  <c r="T89" i="1"/>
  <c r="T93" i="1"/>
  <c r="T97" i="1"/>
  <c r="T101" i="1"/>
  <c r="T105" i="1"/>
  <c r="T109" i="1"/>
  <c r="T113" i="1"/>
  <c r="T117" i="1"/>
  <c r="T121" i="1"/>
  <c r="T125" i="1"/>
  <c r="T129" i="1"/>
  <c r="T133" i="1"/>
  <c r="T137" i="1"/>
  <c r="T141" i="1"/>
  <c r="T145" i="1"/>
  <c r="T149" i="1"/>
  <c r="T153" i="1"/>
  <c r="T157" i="1"/>
  <c r="T161" i="1"/>
  <c r="T165" i="1"/>
  <c r="T169" i="1"/>
  <c r="T173" i="1"/>
  <c r="T177" i="1"/>
  <c r="T181" i="1"/>
  <c r="T185" i="1"/>
  <c r="T189" i="1"/>
  <c r="T193" i="1"/>
  <c r="T197" i="1"/>
  <c r="T201" i="1"/>
  <c r="T209" i="1"/>
  <c r="T213" i="1"/>
  <c r="T217" i="1"/>
  <c r="T221" i="1"/>
  <c r="T242" i="1"/>
  <c r="T246" i="1"/>
  <c r="T250" i="1"/>
  <c r="T254" i="1"/>
  <c r="T258" i="1"/>
  <c r="T262" i="1"/>
  <c r="T278" i="1"/>
  <c r="T282" i="1"/>
  <c r="T286" i="1"/>
  <c r="T290" i="1"/>
  <c r="T294" i="1"/>
  <c r="T298" i="1"/>
  <c r="T302" i="1"/>
  <c r="T199" i="1"/>
  <c r="T276" i="1"/>
  <c r="T55" i="1"/>
  <c r="T59" i="1"/>
  <c r="T131" i="1"/>
  <c r="T191" i="1"/>
  <c r="T256" i="1"/>
  <c r="T143" i="1"/>
  <c r="T99" i="1"/>
  <c r="T240" i="1"/>
  <c r="T248" i="1"/>
  <c r="T280" i="1"/>
  <c r="T288" i="1"/>
  <c r="T296" i="1"/>
  <c r="T304" i="1"/>
  <c r="T284" i="1"/>
  <c r="T292" i="1"/>
  <c r="T71" i="1"/>
  <c r="T95" i="1"/>
  <c r="T159" i="1"/>
  <c r="T52" i="1"/>
  <c r="T163" i="1"/>
  <c r="T300" i="1"/>
  <c r="T103" i="1"/>
  <c r="T40" i="1"/>
  <c r="T43" i="1"/>
  <c r="T46" i="1"/>
  <c r="T135" i="1"/>
  <c r="T155" i="1"/>
  <c r="T171" i="1"/>
  <c r="T244" i="1"/>
  <c r="T252" i="1"/>
  <c r="T260" i="1"/>
  <c r="T19" i="1"/>
  <c r="T23" i="1"/>
  <c r="T27" i="1"/>
  <c r="T31" i="1"/>
  <c r="T67" i="1"/>
  <c r="T87" i="1"/>
  <c r="T91" i="1"/>
  <c r="T119" i="1"/>
  <c r="T123" i="1"/>
  <c r="T175" i="1"/>
  <c r="T75" i="1"/>
  <c r="T83" i="1"/>
  <c r="T107" i="1"/>
  <c r="T115" i="1"/>
  <c r="T139" i="1"/>
  <c r="T195" i="1"/>
  <c r="T219" i="1"/>
  <c r="T79" i="1"/>
  <c r="T111" i="1"/>
  <c r="T147" i="1"/>
  <c r="T151" i="1"/>
  <c r="T167" i="1"/>
  <c r="T179" i="1"/>
  <c r="T187" i="1"/>
  <c r="T203" i="1"/>
  <c r="T211" i="1"/>
  <c r="T215" i="1"/>
  <c r="T49" i="1"/>
  <c r="T17" i="1"/>
  <c r="T63" i="1"/>
  <c r="T127" i="1"/>
  <c r="T183" i="1"/>
  <c r="T207" i="1"/>
  <c r="T21" i="1"/>
  <c r="T33" i="1"/>
  <c r="T25" i="1"/>
  <c r="T29" i="1"/>
  <c r="T37" i="1"/>
  <c r="L15" i="1"/>
  <c r="K15" i="1"/>
  <c r="L13" i="1"/>
  <c r="S13" i="1" s="1"/>
  <c r="K13" i="1"/>
  <c r="R13" i="1" s="1"/>
  <c r="L11" i="1"/>
  <c r="K11" i="1"/>
  <c r="T11" i="1" l="1"/>
  <c r="T13" i="1"/>
  <c r="T15" i="1"/>
</calcChain>
</file>

<file path=xl/sharedStrings.xml><?xml version="1.0" encoding="utf-8"?>
<sst xmlns="http://schemas.openxmlformats.org/spreadsheetml/2006/main" count="719" uniqueCount="106">
  <si>
    <t>действующий на 31.12.2013</t>
  </si>
  <si>
    <t>Наименование услуги</t>
  </si>
  <si>
    <t>Наименование организации, оказывающей коммунальную услугу</t>
  </si>
  <si>
    <t>действующий с 01.07.2014</t>
  </si>
  <si>
    <t>Норматив потребления коммунальной услуги</t>
  </si>
  <si>
    <t>Тариф за коммунальную услугу</t>
  </si>
  <si>
    <t>Плата за коммунальные услуги</t>
  </si>
  <si>
    <t>Численность населения с максимально невыгодным набором  коммунальных услуг, чел</t>
  </si>
  <si>
    <t>Адрес</t>
  </si>
  <si>
    <t>Холодное водоснабжение</t>
  </si>
  <si>
    <t>Водоотведение</t>
  </si>
  <si>
    <t>Теплоснабжение</t>
  </si>
  <si>
    <t>Итого по адресу:</t>
  </si>
  <si>
    <t xml:space="preserve">По нормативу </t>
  </si>
  <si>
    <t>в 2013 году
(гр.3*гр.5), для отопления (гр.3*гр.4*гр.5)</t>
  </si>
  <si>
    <t>в 2014 году
(гр.3*гр.6), для отопления (гр.3*гр.4*гр.6)</t>
  </si>
  <si>
    <t>Площадь жилых помещений на 31.12.2013, кв.м</t>
  </si>
  <si>
    <t>По индивидуальным приборам учета за декабрь 2013 г.</t>
  </si>
  <si>
    <t>Итого по муниципальному образованию:</t>
  </si>
  <si>
    <t>Х</t>
  </si>
  <si>
    <t>А</t>
  </si>
  <si>
    <t xml:space="preserve">          (наименование муниципального образования: города, городского (сельского) поселения)</t>
  </si>
  <si>
    <t>ООО УК "СВК+"</t>
  </si>
  <si>
    <t>категория/этажность</t>
  </si>
  <si>
    <t>Год постройки</t>
  </si>
  <si>
    <t>д. Торбеево ул. Строителей д.1</t>
  </si>
  <si>
    <t>Плата для населения с тарифом от 31.12.2013</t>
  </si>
  <si>
    <t>при старом нормативе</t>
  </si>
  <si>
    <t>при новом нормативе</t>
  </si>
  <si>
    <t xml:space="preserve">2013 год
(гр.6*гр.8)
</t>
  </si>
  <si>
    <t xml:space="preserve">2014 год
(гр.7*гр.9)
</t>
  </si>
  <si>
    <t>рост платы, %
 (гр.11/гр.10)</t>
  </si>
  <si>
    <t>д. Торбеево ул. Строителей д.2</t>
  </si>
  <si>
    <t>д. Торбеево ул. Строителей д.3</t>
  </si>
  <si>
    <t>д. Торбеево ул. Строителей д.4</t>
  </si>
  <si>
    <t>д. Торбеево ул. Строителей д.5</t>
  </si>
  <si>
    <t>п. Беляй ул. Кирова 2</t>
  </si>
  <si>
    <t>п. Беляй ул. Кирова 4</t>
  </si>
  <si>
    <t>п. Беляй ул. Титова 1</t>
  </si>
  <si>
    <t>п. Беляй ул. Титова 10</t>
  </si>
  <si>
    <t>п. Беляй ул. Титова 3</t>
  </si>
  <si>
    <t>п. Беляй ул. Титова 5</t>
  </si>
  <si>
    <t>п. Беляй ул. Титова 7</t>
  </si>
  <si>
    <t>п. Беляй ул. Титова 9</t>
  </si>
  <si>
    <t>п. Новый ул. Клубная 1</t>
  </si>
  <si>
    <t>с. Первомайское пер. Карла Маркса д4</t>
  </si>
  <si>
    <t>с. Первомайское пер. Кирпичный д13</t>
  </si>
  <si>
    <t>с. Первомайское пер. Кирпичный д14</t>
  </si>
  <si>
    <t>с. Первомайское пер. Кузнечный д10</t>
  </si>
  <si>
    <t>с. Первомайское пер. Молодежный д10</t>
  </si>
  <si>
    <t>с. Первомайское пер. Молодежный д11</t>
  </si>
  <si>
    <t>с. Первомайское пер. Молодежный д13</t>
  </si>
  <si>
    <t>с. Первомайское пер. Молодежный д14</t>
  </si>
  <si>
    <t>с. Первомайское пер. Молодежный д16</t>
  </si>
  <si>
    <t>с. Первомайское пер. Молодежный д18</t>
  </si>
  <si>
    <t>с. Первомайское пер. Молодежный д2</t>
  </si>
  <si>
    <t>с. Первомайское пер. Молодежный д3</t>
  </si>
  <si>
    <t>с. Первомайское пер. Молодежный д3а</t>
  </si>
  <si>
    <t>с. Первомайское пер. Молодежный д4</t>
  </si>
  <si>
    <t>с. Первомайское пер. Молодежный д6</t>
  </si>
  <si>
    <t>с. Первомайское пер.Пионерский д1</t>
  </si>
  <si>
    <t>с. Первомайское ул. Гончарова д21</t>
  </si>
  <si>
    <t>с. Первомайское ул. Гончарова д3Б</t>
  </si>
  <si>
    <t>с. Первомайское ул. К.Маркса д7</t>
  </si>
  <si>
    <t>с. Первомайское ул. К.Маркса д11</t>
  </si>
  <si>
    <t>с. Первомайское ул. К.Маркса д13</t>
  </si>
  <si>
    <t>с. Первомайское ул. К.Маркса д15</t>
  </si>
  <si>
    <t>с. Первомайское ул. К.Маркса д34</t>
  </si>
  <si>
    <t>с. Первомайское ул. К.Маркса д36</t>
  </si>
  <si>
    <t>с. Первомайское ул. К.Маркса д9</t>
  </si>
  <si>
    <t>с. Первомайское ул. Комсомольская д41</t>
  </si>
  <si>
    <t>с. Первомайское ул. Ленинская д29</t>
  </si>
  <si>
    <t>с. Первомайское ул. Ленинская д31</t>
  </si>
  <si>
    <t>с. Первомайское ул. Ленинская д40</t>
  </si>
  <si>
    <t>с. Первомайское ул. Ленинская д42</t>
  </si>
  <si>
    <t>с. Первомайское ул. Ленинская д71</t>
  </si>
  <si>
    <t>с. Первомайское ул. Ленинская д73</t>
  </si>
  <si>
    <t>с. Первомайское ул. Ленинская д75</t>
  </si>
  <si>
    <t>с. Первомайское ул. Ленинская д79</t>
  </si>
  <si>
    <t>с. Первомайское ул. Ленинская д97</t>
  </si>
  <si>
    <t>с. Первомайское ул. Лесная д24</t>
  </si>
  <si>
    <t>с. Первомайское ул. Советская д11</t>
  </si>
  <si>
    <t>с. Первомайское ул. Советская д59</t>
  </si>
  <si>
    <t>с. Первомайское ул. Советская д61</t>
  </si>
  <si>
    <t>с. Первомайское ул. Советская д7</t>
  </si>
  <si>
    <t>с. Первомайское ул. Советская д9</t>
  </si>
  <si>
    <t>Расчет максимального изменения платы за коммунальные услуги по Первомайскому сельскому поселению</t>
  </si>
  <si>
    <t>Расчет максимального изменения платы за коммунальные услуги по Комсомольскому сельскому поселению</t>
  </si>
  <si>
    <t>с. Комсомольск ул. Комсомольская д.38</t>
  </si>
  <si>
    <t>с. Комсомольск ул. Комсомольская д.35</t>
  </si>
  <si>
    <t>с. Комсомольск ул. Комсомольская д.33</t>
  </si>
  <si>
    <t>с. Комсомольск ул. Железнодорожная д.42</t>
  </si>
  <si>
    <t>с. Комсомольск ул. Первомайская  д.6</t>
  </si>
  <si>
    <t>с. Комсомольск ул. Первомайская  д.8</t>
  </si>
  <si>
    <t>Расчет максимального изменения платы за коммунальные услуги по Улу-Юльскому сельскому поселению</t>
  </si>
  <si>
    <t>п. Улу-Юл ул. 50лет Октября д1</t>
  </si>
  <si>
    <t>п. Улу-Юл ул.Железнодорожная д18</t>
  </si>
  <si>
    <t>п. Улу-Юл ул.Железнодорожная д20</t>
  </si>
  <si>
    <t>п. Улу-Юл ул.Железнодорожная д22</t>
  </si>
  <si>
    <t>п. Улу-Юл ул.Железнодорожная д28</t>
  </si>
  <si>
    <t>п. Улу-Юл ул.Железнодорожная д30</t>
  </si>
  <si>
    <t>п. Улу-Юл ул.Железнодорожная д32</t>
  </si>
  <si>
    <t>п. Улу-Юл ул. Советская д15</t>
  </si>
  <si>
    <t>Плата для населения, руб/кв.м.</t>
  </si>
  <si>
    <t xml:space="preserve">                             </t>
  </si>
  <si>
    <t>с. Куяново  ул. центральная д28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</si>
</sst>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Verdana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0" xfId="0" applyBorder="1"/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0" xfId="0" applyFont="1" applyBorder="1" applyAlignment="1"/>
    <xf numFmtId="0" fontId="5" fillId="0" borderId="5" xfId="1" applyFont="1" applyFill="1" applyBorder="1" applyAlignment="1">
      <alignment vertical="center" wrapText="1"/>
    </xf>
    <xf numFmtId="0" fontId="5" fillId="0" borderId="0" xfId="0" applyFont="1" applyBorder="1" applyAlignment="1"/>
    <xf numFmtId="0" fontId="7" fillId="0" borderId="0" xfId="0" applyFont="1" applyFill="1" applyAlignment="1">
      <alignment vertical="top" wrapText="1"/>
    </xf>
    <xf numFmtId="0" fontId="8" fillId="0" borderId="0" xfId="0" applyFont="1"/>
    <xf numFmtId="0" fontId="5" fillId="0" borderId="5" xfId="0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Fill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0" fontId="8" fillId="0" borderId="8" xfId="0" applyFont="1" applyBorder="1" applyAlignment="1"/>
    <xf numFmtId="0" fontId="0" fillId="0" borderId="8" xfId="0" applyBorder="1" applyAlignment="1">
      <alignment horizontal="center"/>
    </xf>
    <xf numFmtId="0" fontId="5" fillId="2" borderId="5" xfId="1" applyFont="1" applyFill="1" applyBorder="1" applyAlignment="1">
      <alignment vertical="center" wrapText="1"/>
    </xf>
    <xf numFmtId="0" fontId="3" fillId="3" borderId="5" xfId="0" applyFont="1" applyFill="1" applyBorder="1"/>
    <xf numFmtId="0" fontId="5" fillId="3" borderId="5" xfId="1" applyFont="1" applyFill="1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5" xfId="0" applyNumberFormat="1" applyFont="1" applyFill="1" applyBorder="1"/>
    <xf numFmtId="165" fontId="3" fillId="3" borderId="5" xfId="0" applyNumberFormat="1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6" fillId="3" borderId="5" xfId="0" applyFont="1" applyFill="1" applyBorder="1"/>
    <xf numFmtId="0" fontId="0" fillId="3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/>
    </xf>
  </cellXfs>
  <cellStyles count="2">
    <cellStyle name="Обычный" xfId="0" builtinId="0"/>
    <cellStyle name="Обычный_Свод - 2006 г. Вод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6"/>
  <sheetViews>
    <sheetView tabSelected="1" zoomScale="80" zoomScaleNormal="80" workbookViewId="0">
      <selection activeCell="I316" sqref="I316"/>
    </sheetView>
  </sheetViews>
  <sheetFormatPr defaultRowHeight="15" x14ac:dyDescent="0.25"/>
  <cols>
    <col min="2" max="2" width="30" customWidth="1"/>
    <col min="3" max="3" width="37.7109375" customWidth="1"/>
    <col min="4" max="4" width="17" customWidth="1"/>
    <col min="5" max="5" width="13.28515625" hidden="1" customWidth="1"/>
    <col min="6" max="7" width="13.28515625" customWidth="1"/>
    <col min="8" max="8" width="11.5703125" customWidth="1"/>
    <col min="9" max="10" width="12.28515625" customWidth="1"/>
    <col min="11" max="15" width="14.5703125" hidden="1" customWidth="1"/>
    <col min="16" max="17" width="12.28515625" customWidth="1"/>
    <col min="18" max="19" width="17.42578125" customWidth="1"/>
    <col min="20" max="20" width="12" customWidth="1"/>
  </cols>
  <sheetData>
    <row r="1" spans="1:23" ht="30" customHeight="1" x14ac:dyDescent="0.25">
      <c r="P1" s="54"/>
      <c r="Q1" s="54"/>
      <c r="R1" s="54"/>
      <c r="S1" s="54"/>
      <c r="T1" s="54"/>
      <c r="U1" s="12"/>
      <c r="V1" s="12"/>
      <c r="W1" s="12"/>
    </row>
    <row r="2" spans="1:23" ht="34.15" customHeight="1" x14ac:dyDescent="0.3">
      <c r="C2" s="9" t="s">
        <v>86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"/>
      <c r="Q2" s="2"/>
    </row>
    <row r="3" spans="1:23" ht="12" customHeight="1" x14ac:dyDescent="0.25">
      <c r="C3" s="11"/>
      <c r="D3" s="3"/>
      <c r="E3" s="3"/>
      <c r="F3" s="3"/>
      <c r="G3" s="3"/>
      <c r="H3" s="16" t="s">
        <v>21</v>
      </c>
    </row>
    <row r="4" spans="1:23" ht="16.899999999999999" customHeight="1" x14ac:dyDescent="0.25">
      <c r="C4" s="11"/>
      <c r="D4" s="3"/>
      <c r="E4" s="3"/>
      <c r="F4" s="3"/>
      <c r="G4" s="3"/>
    </row>
    <row r="5" spans="1:23" s="13" customFormat="1" ht="42.6" customHeight="1" x14ac:dyDescent="0.2">
      <c r="A5" s="23"/>
      <c r="B5" s="39" t="s">
        <v>8</v>
      </c>
      <c r="C5" s="39" t="s">
        <v>1</v>
      </c>
      <c r="D5" s="39" t="s">
        <v>2</v>
      </c>
      <c r="E5" s="39" t="s">
        <v>7</v>
      </c>
      <c r="F5" s="39" t="s">
        <v>24</v>
      </c>
      <c r="G5" s="39" t="s">
        <v>23</v>
      </c>
      <c r="H5" s="39" t="s">
        <v>16</v>
      </c>
      <c r="I5" s="37" t="s">
        <v>4</v>
      </c>
      <c r="J5" s="38"/>
      <c r="K5" s="37" t="s">
        <v>26</v>
      </c>
      <c r="L5" s="59"/>
      <c r="M5" s="59"/>
      <c r="N5" s="59"/>
      <c r="O5" s="59"/>
      <c r="P5" s="37" t="s">
        <v>5</v>
      </c>
      <c r="Q5" s="38"/>
      <c r="R5" s="37" t="s">
        <v>103</v>
      </c>
      <c r="S5" s="38"/>
      <c r="T5" s="39" t="s">
        <v>31</v>
      </c>
    </row>
    <row r="6" spans="1:23" s="13" customFormat="1" ht="24.6" customHeight="1" x14ac:dyDescent="0.2">
      <c r="A6" s="23"/>
      <c r="B6" s="41"/>
      <c r="C6" s="41"/>
      <c r="D6" s="41"/>
      <c r="E6" s="41"/>
      <c r="F6" s="41"/>
      <c r="G6" s="41"/>
      <c r="H6" s="41"/>
      <c r="I6" s="39" t="s">
        <v>0</v>
      </c>
      <c r="J6" s="39" t="s">
        <v>3</v>
      </c>
      <c r="K6" s="37" t="s">
        <v>13</v>
      </c>
      <c r="L6" s="38"/>
      <c r="M6" s="39" t="s">
        <v>27</v>
      </c>
      <c r="N6" s="39" t="s">
        <v>28</v>
      </c>
      <c r="O6" s="39" t="s">
        <v>17</v>
      </c>
      <c r="P6" s="39" t="s">
        <v>0</v>
      </c>
      <c r="Q6" s="39" t="s">
        <v>3</v>
      </c>
      <c r="R6" s="39" t="s">
        <v>29</v>
      </c>
      <c r="S6" s="39" t="s">
        <v>30</v>
      </c>
      <c r="T6" s="55"/>
    </row>
    <row r="7" spans="1:23" ht="101.25" customHeight="1" x14ac:dyDescent="0.25">
      <c r="A7" s="23"/>
      <c r="B7" s="40"/>
      <c r="C7" s="40"/>
      <c r="D7" s="40"/>
      <c r="E7" s="40"/>
      <c r="F7" s="40"/>
      <c r="G7" s="40"/>
      <c r="H7" s="40"/>
      <c r="I7" s="40"/>
      <c r="J7" s="40"/>
      <c r="K7" s="18" t="s">
        <v>14</v>
      </c>
      <c r="L7" s="18" t="s">
        <v>15</v>
      </c>
      <c r="M7" s="40"/>
      <c r="N7" s="40"/>
      <c r="O7" s="40"/>
      <c r="P7" s="40"/>
      <c r="Q7" s="40"/>
      <c r="R7" s="40"/>
      <c r="S7" s="40"/>
      <c r="T7" s="56"/>
    </row>
    <row r="8" spans="1:23" s="13" customFormat="1" ht="15.6" customHeight="1" x14ac:dyDescent="0.2">
      <c r="B8" s="14" t="s">
        <v>20</v>
      </c>
      <c r="C8" s="14">
        <v>1</v>
      </c>
      <c r="D8" s="14">
        <v>2</v>
      </c>
      <c r="E8" s="14">
        <v>3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7</v>
      </c>
      <c r="L8" s="14">
        <v>8</v>
      </c>
      <c r="M8" s="14"/>
      <c r="N8" s="14"/>
      <c r="O8" s="14">
        <v>9</v>
      </c>
      <c r="P8" s="14">
        <v>8</v>
      </c>
      <c r="Q8" s="14">
        <v>9</v>
      </c>
      <c r="R8" s="14">
        <v>10</v>
      </c>
      <c r="S8" s="14">
        <v>11</v>
      </c>
      <c r="T8" s="14">
        <v>12</v>
      </c>
    </row>
    <row r="9" spans="1:23" ht="15.75" hidden="1" x14ac:dyDescent="0.25">
      <c r="A9" s="61"/>
      <c r="B9" s="57" t="s">
        <v>25</v>
      </c>
      <c r="C9" s="4" t="s">
        <v>9</v>
      </c>
      <c r="D9" s="10" t="s">
        <v>22</v>
      </c>
      <c r="E9" s="10">
        <v>35</v>
      </c>
      <c r="F9" s="42">
        <v>1976</v>
      </c>
      <c r="G9" s="42">
        <v>2</v>
      </c>
      <c r="H9" s="8" t="s">
        <v>19</v>
      </c>
      <c r="I9" s="10">
        <v>3.77</v>
      </c>
      <c r="J9" s="5">
        <v>3.77</v>
      </c>
      <c r="K9" s="5">
        <f>E9*I9</f>
        <v>131.94999999999999</v>
      </c>
      <c r="L9" s="5">
        <f>E9*J9</f>
        <v>131.94999999999999</v>
      </c>
      <c r="M9" s="5"/>
      <c r="N9" s="5"/>
      <c r="O9" s="5"/>
      <c r="P9" s="4">
        <v>38.4</v>
      </c>
      <c r="Q9" s="4">
        <v>39.97</v>
      </c>
      <c r="R9" s="6">
        <f>K9*P9</f>
        <v>5066.8799999999992</v>
      </c>
      <c r="S9" s="6">
        <f>L9*Q9</f>
        <v>5274.0414999999994</v>
      </c>
      <c r="T9" s="22">
        <f>S9/R9</f>
        <v>1.0408854166666668</v>
      </c>
    </row>
    <row r="10" spans="1:23" ht="15.75" hidden="1" x14ac:dyDescent="0.25">
      <c r="A10" s="61"/>
      <c r="B10" s="57"/>
      <c r="C10" s="4" t="s">
        <v>10</v>
      </c>
      <c r="D10" s="10"/>
      <c r="E10" s="10"/>
      <c r="F10" s="42"/>
      <c r="G10" s="42"/>
      <c r="H10" s="8" t="s">
        <v>19</v>
      </c>
      <c r="I10" s="10"/>
      <c r="J10" s="5"/>
      <c r="K10" s="5"/>
      <c r="L10" s="5"/>
      <c r="M10" s="5"/>
      <c r="N10" s="5"/>
      <c r="O10" s="5"/>
      <c r="P10" s="4"/>
      <c r="Q10" s="4"/>
      <c r="R10" s="6"/>
      <c r="S10" s="6"/>
      <c r="T10" s="6"/>
    </row>
    <row r="11" spans="1:23" ht="15.75" x14ac:dyDescent="0.25">
      <c r="A11" s="61"/>
      <c r="B11" s="57"/>
      <c r="C11" s="4" t="s">
        <v>11</v>
      </c>
      <c r="D11" s="10" t="s">
        <v>22</v>
      </c>
      <c r="E11" s="10">
        <v>35</v>
      </c>
      <c r="F11" s="42"/>
      <c r="G11" s="42"/>
      <c r="H11" s="10">
        <v>363.7</v>
      </c>
      <c r="I11" s="10">
        <v>2.47E-2</v>
      </c>
      <c r="J11" s="21">
        <f>0.0455*9/12</f>
        <v>3.4124999999999996E-2</v>
      </c>
      <c r="K11" s="5">
        <f>(E11*H11)*I11</f>
        <v>314.41865000000001</v>
      </c>
      <c r="L11" s="5">
        <f>(E11*H11)*J11</f>
        <v>434.39418749999993</v>
      </c>
      <c r="M11" s="5"/>
      <c r="N11" s="5"/>
      <c r="O11" s="5"/>
      <c r="P11" s="4">
        <v>2688.64</v>
      </c>
      <c r="Q11" s="4">
        <v>2812.05</v>
      </c>
      <c r="R11" s="6">
        <f>I11*P11</f>
        <v>66.409407999999999</v>
      </c>
      <c r="S11" s="6">
        <f>J11*Q11</f>
        <v>95.961206249999989</v>
      </c>
      <c r="T11" s="22">
        <f>S11/R11</f>
        <v>1.4449941527863039</v>
      </c>
    </row>
    <row r="12" spans="1:23" ht="30.75" customHeight="1" x14ac:dyDescent="0.25">
      <c r="A12" s="61"/>
      <c r="B12" s="58"/>
      <c r="C12" s="19" t="s">
        <v>12</v>
      </c>
      <c r="D12" s="10"/>
      <c r="E12" s="10"/>
      <c r="F12" s="43"/>
      <c r="G12" s="43"/>
      <c r="H12" s="10"/>
      <c r="I12" s="10"/>
      <c r="J12" s="5"/>
      <c r="K12" s="5"/>
      <c r="L12" s="5"/>
      <c r="M12" s="5"/>
      <c r="N12" s="5"/>
      <c r="O12" s="5"/>
      <c r="P12" s="4"/>
      <c r="Q12" s="4"/>
      <c r="R12" s="6"/>
      <c r="S12" s="6"/>
      <c r="T12" s="6"/>
    </row>
    <row r="13" spans="1:23" ht="15.75" hidden="1" x14ac:dyDescent="0.25">
      <c r="A13" s="61"/>
      <c r="B13" s="51" t="s">
        <v>32</v>
      </c>
      <c r="C13" s="4" t="s">
        <v>9</v>
      </c>
      <c r="D13" s="10" t="s">
        <v>22</v>
      </c>
      <c r="E13" s="10">
        <v>13</v>
      </c>
      <c r="F13" s="50">
        <v>1976</v>
      </c>
      <c r="G13" s="50">
        <v>2</v>
      </c>
      <c r="H13" s="8" t="s">
        <v>19</v>
      </c>
      <c r="I13" s="10">
        <v>3.77</v>
      </c>
      <c r="J13" s="5">
        <v>3.77</v>
      </c>
      <c r="K13" s="5">
        <f>E13*I13</f>
        <v>49.01</v>
      </c>
      <c r="L13" s="5">
        <f>E13*J13</f>
        <v>49.01</v>
      </c>
      <c r="M13" s="5"/>
      <c r="N13" s="5"/>
      <c r="O13" s="5"/>
      <c r="P13" s="4">
        <v>49.06</v>
      </c>
      <c r="Q13" s="4">
        <v>51.07</v>
      </c>
      <c r="R13" s="6">
        <f>K13*P13</f>
        <v>2404.4306000000001</v>
      </c>
      <c r="S13" s="6">
        <f>L13*Q13</f>
        <v>2502.9407000000001</v>
      </c>
      <c r="T13" s="22">
        <f>S13/R13</f>
        <v>1.04097024052181</v>
      </c>
    </row>
    <row r="14" spans="1:23" ht="15.6" hidden="1" customHeight="1" x14ac:dyDescent="0.25">
      <c r="A14" s="61"/>
      <c r="B14" s="52"/>
      <c r="C14" s="4" t="s">
        <v>10</v>
      </c>
      <c r="D14" s="10"/>
      <c r="E14" s="10"/>
      <c r="F14" s="42"/>
      <c r="G14" s="42"/>
      <c r="H14" s="8" t="s">
        <v>19</v>
      </c>
      <c r="I14" s="10"/>
      <c r="J14" s="5"/>
      <c r="K14" s="5"/>
      <c r="L14" s="5"/>
      <c r="M14" s="5"/>
      <c r="N14" s="5"/>
      <c r="O14" s="5"/>
      <c r="P14" s="4"/>
      <c r="Q14" s="4"/>
      <c r="R14" s="6"/>
      <c r="S14" s="6"/>
      <c r="T14" s="6"/>
    </row>
    <row r="15" spans="1:23" ht="15.75" x14ac:dyDescent="0.25">
      <c r="A15" s="61"/>
      <c r="B15" s="52"/>
      <c r="C15" s="4" t="s">
        <v>11</v>
      </c>
      <c r="D15" s="10" t="s">
        <v>22</v>
      </c>
      <c r="E15" s="10">
        <v>13</v>
      </c>
      <c r="F15" s="42"/>
      <c r="G15" s="42"/>
      <c r="H15" s="10">
        <v>374.3</v>
      </c>
      <c r="I15" s="10">
        <v>2.47E-2</v>
      </c>
      <c r="J15" s="21">
        <f>0.0455*9/12</f>
        <v>3.4124999999999996E-2</v>
      </c>
      <c r="K15" s="5">
        <f>(E15*H15)*I15</f>
        <v>120.18773000000002</v>
      </c>
      <c r="L15" s="5">
        <f>(E15*H15)*J15</f>
        <v>166.04883749999999</v>
      </c>
      <c r="M15" s="5"/>
      <c r="N15" s="5"/>
      <c r="O15" s="5"/>
      <c r="P15" s="4">
        <v>2688.64</v>
      </c>
      <c r="Q15" s="4">
        <v>2812.05</v>
      </c>
      <c r="R15" s="6">
        <f>I15*P15</f>
        <v>66.409407999999999</v>
      </c>
      <c r="S15" s="6">
        <f>J15*Q15</f>
        <v>95.961206249999989</v>
      </c>
      <c r="T15" s="22">
        <f>S15/R15</f>
        <v>1.4449941527863039</v>
      </c>
    </row>
    <row r="16" spans="1:23" ht="15.75" x14ac:dyDescent="0.25">
      <c r="A16" s="61"/>
      <c r="B16" s="53"/>
      <c r="C16" s="19" t="s">
        <v>12</v>
      </c>
      <c r="D16" s="10"/>
      <c r="E16" s="10"/>
      <c r="F16" s="43"/>
      <c r="G16" s="43"/>
      <c r="H16" s="10"/>
      <c r="I16" s="10"/>
      <c r="J16" s="5"/>
      <c r="K16" s="5"/>
      <c r="L16" s="5"/>
      <c r="M16" s="5"/>
      <c r="N16" s="5"/>
      <c r="O16" s="5"/>
      <c r="P16" s="4"/>
      <c r="Q16" s="4"/>
      <c r="R16" s="6"/>
      <c r="S16" s="6"/>
      <c r="T16" s="6"/>
    </row>
    <row r="17" spans="1:20" ht="15.75" hidden="1" x14ac:dyDescent="0.25">
      <c r="A17" s="61"/>
      <c r="B17" s="51" t="s">
        <v>33</v>
      </c>
      <c r="C17" s="4" t="s">
        <v>9</v>
      </c>
      <c r="D17" s="10" t="s">
        <v>22</v>
      </c>
      <c r="E17" s="10">
        <v>13</v>
      </c>
      <c r="F17" s="50">
        <v>1978</v>
      </c>
      <c r="G17" s="50">
        <v>2</v>
      </c>
      <c r="H17" s="8" t="s">
        <v>19</v>
      </c>
      <c r="I17" s="10">
        <v>3.77</v>
      </c>
      <c r="J17" s="5">
        <v>3.77</v>
      </c>
      <c r="K17" s="5">
        <f>E17*I17</f>
        <v>49.01</v>
      </c>
      <c r="L17" s="5">
        <f>E17*J17</f>
        <v>49.01</v>
      </c>
      <c r="M17" s="5"/>
      <c r="N17" s="5"/>
      <c r="O17" s="5"/>
      <c r="P17" s="4">
        <v>49.06</v>
      </c>
      <c r="Q17" s="4">
        <v>51.07</v>
      </c>
      <c r="R17" s="6">
        <f>K17*P17</f>
        <v>2404.4306000000001</v>
      </c>
      <c r="S17" s="6">
        <f>L17*Q17</f>
        <v>2502.9407000000001</v>
      </c>
      <c r="T17" s="22">
        <f>S17/R17</f>
        <v>1.04097024052181</v>
      </c>
    </row>
    <row r="18" spans="1:20" ht="15.75" hidden="1" x14ac:dyDescent="0.25">
      <c r="A18" s="61"/>
      <c r="B18" s="52"/>
      <c r="C18" s="4" t="s">
        <v>10</v>
      </c>
      <c r="D18" s="10"/>
      <c r="E18" s="10"/>
      <c r="F18" s="42"/>
      <c r="G18" s="42"/>
      <c r="H18" s="8" t="s">
        <v>19</v>
      </c>
      <c r="I18" s="10"/>
      <c r="J18" s="5"/>
      <c r="K18" s="5"/>
      <c r="L18" s="5"/>
      <c r="M18" s="5"/>
      <c r="N18" s="5"/>
      <c r="O18" s="5"/>
      <c r="P18" s="4"/>
      <c r="Q18" s="4"/>
      <c r="R18" s="6"/>
      <c r="S18" s="6"/>
      <c r="T18" s="6"/>
    </row>
    <row r="19" spans="1:20" ht="15.75" x14ac:dyDescent="0.25">
      <c r="A19" s="61"/>
      <c r="B19" s="52"/>
      <c r="C19" s="4" t="s">
        <v>11</v>
      </c>
      <c r="D19" s="10" t="s">
        <v>22</v>
      </c>
      <c r="E19" s="10">
        <v>13</v>
      </c>
      <c r="F19" s="42"/>
      <c r="G19" s="42"/>
      <c r="H19" s="10">
        <v>367.3</v>
      </c>
      <c r="I19" s="10">
        <v>2.47E-2</v>
      </c>
      <c r="J19" s="21">
        <f>0.0455*9/12</f>
        <v>3.4124999999999996E-2</v>
      </c>
      <c r="K19" s="5">
        <f>(E19*H19)*I19</f>
        <v>117.94003000000001</v>
      </c>
      <c r="L19" s="5">
        <f>(E19*H19)*J19</f>
        <v>162.94346250000001</v>
      </c>
      <c r="M19" s="5"/>
      <c r="N19" s="5"/>
      <c r="O19" s="5"/>
      <c r="P19" s="4">
        <v>2688.64</v>
      </c>
      <c r="Q19" s="4">
        <v>2812.05</v>
      </c>
      <c r="R19" s="6">
        <f>I19*P19</f>
        <v>66.409407999999999</v>
      </c>
      <c r="S19" s="6">
        <f>J19*Q19</f>
        <v>95.961206249999989</v>
      </c>
      <c r="T19" s="22">
        <f>S19/R19</f>
        <v>1.4449941527863039</v>
      </c>
    </row>
    <row r="20" spans="1:20" ht="15.75" x14ac:dyDescent="0.25">
      <c r="A20" s="61"/>
      <c r="B20" s="53"/>
      <c r="C20" s="19" t="s">
        <v>12</v>
      </c>
      <c r="D20" s="10"/>
      <c r="E20" s="10"/>
      <c r="F20" s="43"/>
      <c r="G20" s="43"/>
      <c r="H20" s="10"/>
      <c r="I20" s="10"/>
      <c r="J20" s="5"/>
      <c r="K20" s="5"/>
      <c r="L20" s="5"/>
      <c r="M20" s="5"/>
      <c r="N20" s="5"/>
      <c r="O20" s="5"/>
      <c r="P20" s="4"/>
      <c r="Q20" s="4"/>
      <c r="R20" s="6"/>
      <c r="S20" s="6"/>
      <c r="T20" s="6"/>
    </row>
    <row r="21" spans="1:20" ht="15.75" hidden="1" x14ac:dyDescent="0.25">
      <c r="A21" s="61"/>
      <c r="B21" s="51" t="s">
        <v>34</v>
      </c>
      <c r="C21" s="4" t="s">
        <v>9</v>
      </c>
      <c r="D21" s="10" t="s">
        <v>22</v>
      </c>
      <c r="E21" s="10">
        <v>13</v>
      </c>
      <c r="F21" s="50">
        <v>1976</v>
      </c>
      <c r="G21" s="50">
        <v>2</v>
      </c>
      <c r="H21" s="8" t="s">
        <v>19</v>
      </c>
      <c r="I21" s="10">
        <v>3.77</v>
      </c>
      <c r="J21" s="5">
        <v>3.77</v>
      </c>
      <c r="K21" s="5">
        <f>E21*I21</f>
        <v>49.01</v>
      </c>
      <c r="L21" s="5">
        <f>E21*J21</f>
        <v>49.01</v>
      </c>
      <c r="M21" s="5"/>
      <c r="N21" s="5"/>
      <c r="O21" s="5"/>
      <c r="P21" s="4">
        <v>49.06</v>
      </c>
      <c r="Q21" s="4">
        <v>51.07</v>
      </c>
      <c r="R21" s="6">
        <f>K21*P21</f>
        <v>2404.4306000000001</v>
      </c>
      <c r="S21" s="6">
        <f>L21*Q21</f>
        <v>2502.9407000000001</v>
      </c>
      <c r="T21" s="22">
        <f>S21/R21</f>
        <v>1.04097024052181</v>
      </c>
    </row>
    <row r="22" spans="1:20" ht="15.75" hidden="1" x14ac:dyDescent="0.25">
      <c r="A22" s="61"/>
      <c r="B22" s="52"/>
      <c r="C22" s="4" t="s">
        <v>10</v>
      </c>
      <c r="D22" s="10"/>
      <c r="E22" s="10"/>
      <c r="F22" s="42"/>
      <c r="G22" s="42"/>
      <c r="H22" s="8" t="s">
        <v>19</v>
      </c>
      <c r="I22" s="10"/>
      <c r="J22" s="5"/>
      <c r="K22" s="5"/>
      <c r="L22" s="5"/>
      <c r="M22" s="5"/>
      <c r="N22" s="5"/>
      <c r="O22" s="5"/>
      <c r="P22" s="4"/>
      <c r="Q22" s="4"/>
      <c r="R22" s="6"/>
      <c r="S22" s="6"/>
      <c r="T22" s="6"/>
    </row>
    <row r="23" spans="1:20" ht="15.75" x14ac:dyDescent="0.25">
      <c r="A23" s="61"/>
      <c r="B23" s="52"/>
      <c r="C23" s="4" t="s">
        <v>11</v>
      </c>
      <c r="D23" s="10" t="s">
        <v>22</v>
      </c>
      <c r="E23" s="10">
        <v>13</v>
      </c>
      <c r="F23" s="42"/>
      <c r="G23" s="42"/>
      <c r="H23" s="10">
        <v>368.4</v>
      </c>
      <c r="I23" s="10">
        <v>2.47E-2</v>
      </c>
      <c r="J23" s="21">
        <f>0.0455*9/12</f>
        <v>3.4124999999999996E-2</v>
      </c>
      <c r="K23" s="5">
        <f>(E23*H23)*I23</f>
        <v>118.29324</v>
      </c>
      <c r="L23" s="5">
        <f>(E23*H23)*J23</f>
        <v>163.43144999999998</v>
      </c>
      <c r="M23" s="5"/>
      <c r="N23" s="5"/>
      <c r="O23" s="5"/>
      <c r="P23" s="4">
        <v>2688.64</v>
      </c>
      <c r="Q23" s="4">
        <v>2812.05</v>
      </c>
      <c r="R23" s="6">
        <f>I23*P23</f>
        <v>66.409407999999999</v>
      </c>
      <c r="S23" s="6">
        <f>J23*Q23</f>
        <v>95.961206249999989</v>
      </c>
      <c r="T23" s="22">
        <f>S23/R23</f>
        <v>1.4449941527863039</v>
      </c>
    </row>
    <row r="24" spans="1:20" ht="15.75" x14ac:dyDescent="0.25">
      <c r="A24" s="61"/>
      <c r="B24" s="53"/>
      <c r="C24" s="19" t="s">
        <v>12</v>
      </c>
      <c r="D24" s="10"/>
      <c r="E24" s="10"/>
      <c r="F24" s="43"/>
      <c r="G24" s="43"/>
      <c r="H24" s="10"/>
      <c r="I24" s="10"/>
      <c r="J24" s="5"/>
      <c r="K24" s="5"/>
      <c r="L24" s="5"/>
      <c r="M24" s="5"/>
      <c r="N24" s="5"/>
      <c r="O24" s="5"/>
      <c r="P24" s="4"/>
      <c r="Q24" s="4"/>
      <c r="R24" s="6"/>
      <c r="S24" s="6"/>
      <c r="T24" s="6"/>
    </row>
    <row r="25" spans="1:20" ht="15.75" hidden="1" x14ac:dyDescent="0.25">
      <c r="A25" s="24"/>
      <c r="B25" s="51" t="s">
        <v>35</v>
      </c>
      <c r="C25" s="4" t="s">
        <v>9</v>
      </c>
      <c r="D25" s="10" t="s">
        <v>22</v>
      </c>
      <c r="E25" s="10">
        <v>13</v>
      </c>
      <c r="F25" s="50">
        <v>1978</v>
      </c>
      <c r="G25" s="50">
        <v>2</v>
      </c>
      <c r="H25" s="8" t="s">
        <v>19</v>
      </c>
      <c r="I25" s="10">
        <v>3.77</v>
      </c>
      <c r="J25" s="5">
        <v>3.77</v>
      </c>
      <c r="K25" s="5">
        <f>E25*I25</f>
        <v>49.01</v>
      </c>
      <c r="L25" s="5">
        <f>E25*J25</f>
        <v>49.01</v>
      </c>
      <c r="M25" s="5"/>
      <c r="N25" s="5"/>
      <c r="O25" s="5"/>
      <c r="P25" s="4">
        <v>49.06</v>
      </c>
      <c r="Q25" s="4">
        <v>51.07</v>
      </c>
      <c r="R25" s="6">
        <f>K25*P25</f>
        <v>2404.4306000000001</v>
      </c>
      <c r="S25" s="6">
        <f>L25*Q25</f>
        <v>2502.9407000000001</v>
      </c>
      <c r="T25" s="22">
        <f>S25/R25</f>
        <v>1.04097024052181</v>
      </c>
    </row>
    <row r="26" spans="1:20" ht="15.75" hidden="1" x14ac:dyDescent="0.25">
      <c r="A26" s="24"/>
      <c r="B26" s="52"/>
      <c r="C26" s="4" t="s">
        <v>10</v>
      </c>
      <c r="D26" s="10"/>
      <c r="E26" s="10"/>
      <c r="F26" s="42"/>
      <c r="G26" s="42"/>
      <c r="H26" s="8" t="s">
        <v>19</v>
      </c>
      <c r="I26" s="10"/>
      <c r="J26" s="5"/>
      <c r="K26" s="5"/>
      <c r="L26" s="5"/>
      <c r="M26" s="5"/>
      <c r="N26" s="5"/>
      <c r="O26" s="5"/>
      <c r="P26" s="4"/>
      <c r="Q26" s="4"/>
      <c r="R26" s="6"/>
      <c r="S26" s="6"/>
      <c r="T26" s="6"/>
    </row>
    <row r="27" spans="1:20" ht="15.75" x14ac:dyDescent="0.25">
      <c r="A27" s="24"/>
      <c r="B27" s="52"/>
      <c r="C27" s="4" t="s">
        <v>11</v>
      </c>
      <c r="D27" s="10" t="s">
        <v>22</v>
      </c>
      <c r="E27" s="10">
        <v>13</v>
      </c>
      <c r="F27" s="42"/>
      <c r="G27" s="42"/>
      <c r="H27" s="10">
        <v>389.2</v>
      </c>
      <c r="I27" s="10">
        <v>2.47E-2</v>
      </c>
      <c r="J27" s="21">
        <f>0.0455*9/12</f>
        <v>3.4124999999999996E-2</v>
      </c>
      <c r="K27" s="5">
        <f>(E27*H27)*I27</f>
        <v>124.97211999999999</v>
      </c>
      <c r="L27" s="5">
        <f>(E27*H27)*J27</f>
        <v>172.65884999999997</v>
      </c>
      <c r="M27" s="5"/>
      <c r="N27" s="5"/>
      <c r="O27" s="5"/>
      <c r="P27" s="4">
        <v>2688.64</v>
      </c>
      <c r="Q27" s="4">
        <v>2812.05</v>
      </c>
      <c r="R27" s="6">
        <f>I27*P27</f>
        <v>66.409407999999999</v>
      </c>
      <c r="S27" s="6">
        <f>J27*Q27</f>
        <v>95.961206249999989</v>
      </c>
      <c r="T27" s="22">
        <f>S27/R27</f>
        <v>1.4449941527863039</v>
      </c>
    </row>
    <row r="28" spans="1:20" ht="15.75" x14ac:dyDescent="0.25">
      <c r="A28" s="24"/>
      <c r="B28" s="53"/>
      <c r="C28" s="19" t="s">
        <v>12</v>
      </c>
      <c r="D28" s="10"/>
      <c r="E28" s="10"/>
      <c r="F28" s="43"/>
      <c r="G28" s="43"/>
      <c r="H28" s="10"/>
      <c r="I28" s="10"/>
      <c r="J28" s="5"/>
      <c r="K28" s="5"/>
      <c r="L28" s="5"/>
      <c r="M28" s="5"/>
      <c r="N28" s="5"/>
      <c r="O28" s="5"/>
      <c r="P28" s="4"/>
      <c r="Q28" s="4"/>
      <c r="R28" s="6"/>
      <c r="S28" s="6"/>
      <c r="T28" s="6"/>
    </row>
    <row r="29" spans="1:20" ht="15.75" hidden="1" x14ac:dyDescent="0.25">
      <c r="B29" s="51" t="s">
        <v>36</v>
      </c>
      <c r="C29" s="4" t="s">
        <v>9</v>
      </c>
      <c r="D29" s="10" t="s">
        <v>22</v>
      </c>
      <c r="E29" s="10">
        <v>13</v>
      </c>
      <c r="F29" s="50">
        <v>1996</v>
      </c>
      <c r="G29" s="50">
        <v>1</v>
      </c>
      <c r="H29" s="8" t="s">
        <v>19</v>
      </c>
      <c r="I29" s="10">
        <v>3.77</v>
      </c>
      <c r="J29" s="5">
        <v>3.77</v>
      </c>
      <c r="K29" s="5">
        <f>E29*I29</f>
        <v>49.01</v>
      </c>
      <c r="L29" s="5">
        <f>E29*J29</f>
        <v>49.01</v>
      </c>
      <c r="M29" s="5"/>
      <c r="N29" s="5"/>
      <c r="O29" s="5"/>
      <c r="P29" s="4">
        <v>49.06</v>
      </c>
      <c r="Q29" s="4">
        <v>51.07</v>
      </c>
      <c r="R29" s="6">
        <f>K29*P29</f>
        <v>2404.4306000000001</v>
      </c>
      <c r="S29" s="6">
        <f>L29*Q29</f>
        <v>2502.9407000000001</v>
      </c>
      <c r="T29" s="22">
        <f>S29/R29</f>
        <v>1.04097024052181</v>
      </c>
    </row>
    <row r="30" spans="1:20" ht="15.75" hidden="1" x14ac:dyDescent="0.25">
      <c r="A30" s="61"/>
      <c r="B30" s="52"/>
      <c r="C30" s="4" t="s">
        <v>10</v>
      </c>
      <c r="D30" s="10"/>
      <c r="E30" s="10"/>
      <c r="F30" s="42"/>
      <c r="G30" s="42"/>
      <c r="H30" s="8" t="s">
        <v>19</v>
      </c>
      <c r="I30" s="10"/>
      <c r="J30" s="5"/>
      <c r="K30" s="5"/>
      <c r="L30" s="5"/>
      <c r="M30" s="5"/>
      <c r="N30" s="5"/>
      <c r="O30" s="5"/>
      <c r="P30" s="4"/>
      <c r="Q30" s="4"/>
      <c r="R30" s="6"/>
      <c r="S30" s="6"/>
      <c r="T30" s="6"/>
    </row>
    <row r="31" spans="1:20" ht="15.75" x14ac:dyDescent="0.25">
      <c r="A31" s="61"/>
      <c r="B31" s="52"/>
      <c r="C31" s="4" t="s">
        <v>11</v>
      </c>
      <c r="D31" s="10" t="s">
        <v>22</v>
      </c>
      <c r="E31" s="10">
        <v>13</v>
      </c>
      <c r="F31" s="42"/>
      <c r="G31" s="42"/>
      <c r="H31" s="10">
        <v>250.63</v>
      </c>
      <c r="I31" s="10">
        <v>2.47E-2</v>
      </c>
      <c r="J31" s="21">
        <f>0.0455*9/12</f>
        <v>3.4124999999999996E-2</v>
      </c>
      <c r="K31" s="5">
        <f>(E31*H31)*I31</f>
        <v>80.477293000000003</v>
      </c>
      <c r="L31" s="5">
        <f>(E31*H31)*J31</f>
        <v>111.18573374999998</v>
      </c>
      <c r="M31" s="5"/>
      <c r="N31" s="5"/>
      <c r="O31" s="5"/>
      <c r="P31" s="4">
        <v>2688.64</v>
      </c>
      <c r="Q31" s="4">
        <v>2812.05</v>
      </c>
      <c r="R31" s="6">
        <f>I31*P31</f>
        <v>66.409407999999999</v>
      </c>
      <c r="S31" s="6">
        <f>J31*Q31</f>
        <v>95.961206249999989</v>
      </c>
      <c r="T31" s="22">
        <f>S31/R31</f>
        <v>1.4449941527863039</v>
      </c>
    </row>
    <row r="32" spans="1:20" ht="15.75" x14ac:dyDescent="0.25">
      <c r="A32" s="61"/>
      <c r="B32" s="53"/>
      <c r="C32" s="19" t="s">
        <v>12</v>
      </c>
      <c r="D32" s="10"/>
      <c r="E32" s="10"/>
      <c r="F32" s="43"/>
      <c r="G32" s="43"/>
      <c r="H32" s="10"/>
      <c r="I32" s="10"/>
      <c r="J32" s="5"/>
      <c r="K32" s="5"/>
      <c r="L32" s="5"/>
      <c r="M32" s="5"/>
      <c r="N32" s="5"/>
      <c r="O32" s="5"/>
      <c r="P32" s="4"/>
      <c r="Q32" s="4"/>
      <c r="R32" s="6"/>
      <c r="S32" s="6"/>
      <c r="T32" s="6"/>
    </row>
    <row r="33" spans="1:20" ht="15.75" hidden="1" customHeight="1" x14ac:dyDescent="0.25">
      <c r="A33" s="61"/>
      <c r="B33" s="51" t="s">
        <v>37</v>
      </c>
      <c r="C33" s="4" t="s">
        <v>9</v>
      </c>
      <c r="D33" s="10" t="s">
        <v>22</v>
      </c>
      <c r="E33" s="10">
        <v>13</v>
      </c>
      <c r="F33" s="50">
        <v>1953</v>
      </c>
      <c r="G33" s="50">
        <v>1</v>
      </c>
      <c r="H33" s="8" t="s">
        <v>19</v>
      </c>
      <c r="I33" s="10">
        <v>3.77</v>
      </c>
      <c r="J33" s="5">
        <v>3.77</v>
      </c>
      <c r="K33" s="5">
        <f>E33*I33</f>
        <v>49.01</v>
      </c>
      <c r="L33" s="5">
        <f>E33*J33</f>
        <v>49.01</v>
      </c>
      <c r="M33" s="5"/>
      <c r="N33" s="5"/>
      <c r="O33" s="5"/>
      <c r="P33" s="4">
        <v>49.06</v>
      </c>
      <c r="Q33" s="4">
        <v>51.07</v>
      </c>
      <c r="R33" s="6">
        <f>K33*P33</f>
        <v>2404.4306000000001</v>
      </c>
      <c r="S33" s="6">
        <f>L33*Q33</f>
        <v>2502.9407000000001</v>
      </c>
      <c r="T33" s="22">
        <f>S33/R33</f>
        <v>1.04097024052181</v>
      </c>
    </row>
    <row r="34" spans="1:20" ht="15.75" hidden="1" x14ac:dyDescent="0.25">
      <c r="B34" s="52"/>
      <c r="C34" s="4" t="s">
        <v>10</v>
      </c>
      <c r="D34" s="10"/>
      <c r="E34" s="10"/>
      <c r="F34" s="42"/>
      <c r="G34" s="42"/>
      <c r="H34" s="8" t="s">
        <v>19</v>
      </c>
      <c r="I34" s="10"/>
      <c r="J34" s="5"/>
      <c r="K34" s="5"/>
      <c r="L34" s="5"/>
      <c r="M34" s="5"/>
      <c r="N34" s="5"/>
      <c r="O34" s="5"/>
      <c r="P34" s="4"/>
      <c r="Q34" s="4"/>
      <c r="R34" s="6"/>
      <c r="S34" s="6"/>
      <c r="T34" s="6"/>
    </row>
    <row r="35" spans="1:20" ht="15.75" x14ac:dyDescent="0.25">
      <c r="B35" s="52"/>
      <c r="C35" s="4" t="s">
        <v>11</v>
      </c>
      <c r="D35" s="10" t="s">
        <v>22</v>
      </c>
      <c r="E35" s="10">
        <v>13</v>
      </c>
      <c r="F35" s="42"/>
      <c r="G35" s="42"/>
      <c r="H35" s="25">
        <v>368</v>
      </c>
      <c r="I35" s="10"/>
      <c r="J35" s="21"/>
      <c r="K35" s="5"/>
      <c r="L35" s="5"/>
      <c r="M35" s="5"/>
      <c r="N35" s="5"/>
      <c r="O35" s="5"/>
      <c r="P35" s="4"/>
      <c r="Q35" s="4"/>
      <c r="R35" s="6"/>
      <c r="S35" s="6"/>
      <c r="T35" s="22"/>
    </row>
    <row r="36" spans="1:20" ht="15.75" x14ac:dyDescent="0.25">
      <c r="B36" s="53"/>
      <c r="C36" s="19" t="s">
        <v>12</v>
      </c>
      <c r="D36" s="10"/>
      <c r="E36" s="10"/>
      <c r="F36" s="43"/>
      <c r="G36" s="43"/>
      <c r="H36" s="10"/>
      <c r="I36" s="10"/>
      <c r="J36" s="5"/>
      <c r="K36" s="5"/>
      <c r="L36" s="5"/>
      <c r="M36" s="5"/>
      <c r="N36" s="5"/>
      <c r="O36" s="5"/>
      <c r="P36" s="4"/>
      <c r="Q36" s="4"/>
      <c r="R36" s="6"/>
      <c r="S36" s="6"/>
      <c r="T36" s="6"/>
    </row>
    <row r="37" spans="1:20" ht="15.75" hidden="1" x14ac:dyDescent="0.25">
      <c r="B37" s="51" t="s">
        <v>38</v>
      </c>
      <c r="C37" s="4" t="s">
        <v>9</v>
      </c>
      <c r="D37" s="10" t="s">
        <v>22</v>
      </c>
      <c r="E37" s="10">
        <v>13</v>
      </c>
      <c r="F37" s="50">
        <v>1972</v>
      </c>
      <c r="G37" s="50">
        <v>2</v>
      </c>
      <c r="H37" s="8" t="s">
        <v>19</v>
      </c>
      <c r="I37" s="10">
        <v>3.77</v>
      </c>
      <c r="J37" s="5">
        <v>3.77</v>
      </c>
      <c r="K37" s="5">
        <f>E37*I37</f>
        <v>49.01</v>
      </c>
      <c r="L37" s="5">
        <f>E37*J37</f>
        <v>49.01</v>
      </c>
      <c r="M37" s="5"/>
      <c r="N37" s="5"/>
      <c r="O37" s="5"/>
      <c r="P37" s="4">
        <v>49.06</v>
      </c>
      <c r="Q37" s="4">
        <v>51.07</v>
      </c>
      <c r="R37" s="6">
        <f>K37*P37</f>
        <v>2404.4306000000001</v>
      </c>
      <c r="S37" s="6">
        <f>L37*Q37</f>
        <v>2502.9407000000001</v>
      </c>
      <c r="T37" s="22">
        <f>S37/R37</f>
        <v>1.04097024052181</v>
      </c>
    </row>
    <row r="38" spans="1:20" ht="15.75" x14ac:dyDescent="0.25">
      <c r="B38" s="52"/>
      <c r="C38" s="4" t="s">
        <v>10</v>
      </c>
      <c r="D38" s="10"/>
      <c r="E38" s="10"/>
      <c r="F38" s="42"/>
      <c r="G38" s="42"/>
      <c r="H38" s="8" t="s">
        <v>19</v>
      </c>
      <c r="I38" s="10"/>
      <c r="J38" s="5"/>
      <c r="K38" s="5"/>
      <c r="L38" s="5"/>
      <c r="M38" s="5"/>
      <c r="N38" s="5"/>
      <c r="O38" s="5"/>
      <c r="P38" s="4"/>
      <c r="Q38" s="4"/>
      <c r="R38" s="6"/>
      <c r="S38" s="6"/>
      <c r="T38" s="6"/>
    </row>
    <row r="39" spans="1:20" ht="15.75" x14ac:dyDescent="0.25">
      <c r="B39" s="53"/>
      <c r="C39" s="19" t="s">
        <v>12</v>
      </c>
      <c r="D39" s="10"/>
      <c r="E39" s="10"/>
      <c r="F39" s="43"/>
      <c r="G39" s="43"/>
      <c r="H39" s="10">
        <v>296.83999999999997</v>
      </c>
      <c r="I39" s="10"/>
      <c r="J39" s="5"/>
      <c r="K39" s="5"/>
      <c r="L39" s="5"/>
      <c r="M39" s="5"/>
      <c r="N39" s="5"/>
      <c r="O39" s="5"/>
      <c r="P39" s="4"/>
      <c r="Q39" s="4"/>
      <c r="R39" s="6"/>
      <c r="S39" s="6"/>
      <c r="T39" s="6"/>
    </row>
    <row r="40" spans="1:20" ht="15.75" hidden="1" x14ac:dyDescent="0.25">
      <c r="B40" s="51" t="s">
        <v>39</v>
      </c>
      <c r="C40" s="4" t="s">
        <v>9</v>
      </c>
      <c r="D40" s="10" t="s">
        <v>22</v>
      </c>
      <c r="E40" s="10">
        <v>13</v>
      </c>
      <c r="F40" s="50">
        <v>1968</v>
      </c>
      <c r="G40" s="50">
        <v>2</v>
      </c>
      <c r="H40" s="8" t="s">
        <v>19</v>
      </c>
      <c r="I40" s="10">
        <v>3.77</v>
      </c>
      <c r="J40" s="5">
        <v>3.77</v>
      </c>
      <c r="K40" s="5">
        <f>E40*I40</f>
        <v>49.01</v>
      </c>
      <c r="L40" s="5">
        <f>E40*J40</f>
        <v>49.01</v>
      </c>
      <c r="M40" s="5"/>
      <c r="N40" s="5"/>
      <c r="O40" s="5"/>
      <c r="P40" s="4">
        <v>49.06</v>
      </c>
      <c r="Q40" s="4">
        <v>51.07</v>
      </c>
      <c r="R40" s="6">
        <f>K40*P40</f>
        <v>2404.4306000000001</v>
      </c>
      <c r="S40" s="6">
        <f>L40*Q40</f>
        <v>2502.9407000000001</v>
      </c>
      <c r="T40" s="22">
        <f>S40/R40</f>
        <v>1.04097024052181</v>
      </c>
    </row>
    <row r="41" spans="1:20" ht="15.75" x14ac:dyDescent="0.25">
      <c r="B41" s="52"/>
      <c r="C41" s="4" t="s">
        <v>10</v>
      </c>
      <c r="D41" s="10"/>
      <c r="E41" s="10"/>
      <c r="F41" s="42"/>
      <c r="G41" s="42"/>
      <c r="H41" s="8" t="s">
        <v>19</v>
      </c>
      <c r="I41" s="10"/>
      <c r="J41" s="5"/>
      <c r="K41" s="5"/>
      <c r="L41" s="5"/>
      <c r="M41" s="5"/>
      <c r="N41" s="5"/>
      <c r="O41" s="5"/>
      <c r="P41" s="4"/>
      <c r="Q41" s="4"/>
      <c r="R41" s="6"/>
      <c r="S41" s="6"/>
      <c r="T41" s="6"/>
    </row>
    <row r="42" spans="1:20" ht="15.75" x14ac:dyDescent="0.25">
      <c r="B42" s="53"/>
      <c r="C42" s="19" t="s">
        <v>12</v>
      </c>
      <c r="D42" s="10"/>
      <c r="E42" s="10"/>
      <c r="F42" s="43"/>
      <c r="G42" s="43"/>
      <c r="H42" s="10">
        <v>329.2</v>
      </c>
      <c r="I42" s="10"/>
      <c r="J42" s="5"/>
      <c r="K42" s="5"/>
      <c r="L42" s="5"/>
      <c r="M42" s="5"/>
      <c r="N42" s="5"/>
      <c r="O42" s="5"/>
      <c r="P42" s="4"/>
      <c r="Q42" s="4"/>
      <c r="R42" s="6"/>
      <c r="S42" s="6"/>
      <c r="T42" s="6"/>
    </row>
    <row r="43" spans="1:20" ht="15.75" hidden="1" x14ac:dyDescent="0.25">
      <c r="B43" s="51" t="s">
        <v>40</v>
      </c>
      <c r="C43" s="4" t="s">
        <v>9</v>
      </c>
      <c r="D43" s="10" t="s">
        <v>22</v>
      </c>
      <c r="E43" s="10">
        <v>13</v>
      </c>
      <c r="F43" s="50">
        <v>1971</v>
      </c>
      <c r="G43" s="50">
        <v>2</v>
      </c>
      <c r="H43" s="8" t="s">
        <v>19</v>
      </c>
      <c r="I43" s="10">
        <v>3.77</v>
      </c>
      <c r="J43" s="5">
        <v>3.77</v>
      </c>
      <c r="K43" s="5">
        <f>E43*I43</f>
        <v>49.01</v>
      </c>
      <c r="L43" s="5">
        <f>E43*J43</f>
        <v>49.01</v>
      </c>
      <c r="M43" s="5"/>
      <c r="N43" s="5"/>
      <c r="O43" s="5"/>
      <c r="P43" s="4">
        <v>49.06</v>
      </c>
      <c r="Q43" s="4">
        <v>51.07</v>
      </c>
      <c r="R43" s="6">
        <f>K43*P43</f>
        <v>2404.4306000000001</v>
      </c>
      <c r="S43" s="6">
        <f>L43*Q43</f>
        <v>2502.9407000000001</v>
      </c>
      <c r="T43" s="22">
        <f>S43/R43</f>
        <v>1.04097024052181</v>
      </c>
    </row>
    <row r="44" spans="1:20" ht="15.75" x14ac:dyDescent="0.25">
      <c r="B44" s="52"/>
      <c r="C44" s="4" t="s">
        <v>10</v>
      </c>
      <c r="D44" s="10"/>
      <c r="E44" s="10"/>
      <c r="F44" s="42"/>
      <c r="G44" s="42"/>
      <c r="H44" s="8" t="s">
        <v>19</v>
      </c>
      <c r="I44" s="10"/>
      <c r="J44" s="5"/>
      <c r="K44" s="5"/>
      <c r="L44" s="5"/>
      <c r="M44" s="5"/>
      <c r="N44" s="5"/>
      <c r="O44" s="5"/>
      <c r="P44" s="4"/>
      <c r="Q44" s="4"/>
      <c r="R44" s="6"/>
      <c r="S44" s="6"/>
      <c r="T44" s="6"/>
    </row>
    <row r="45" spans="1:20" ht="15.75" x14ac:dyDescent="0.25">
      <c r="B45" s="53"/>
      <c r="C45" s="19" t="s">
        <v>12</v>
      </c>
      <c r="D45" s="10"/>
      <c r="E45" s="10"/>
      <c r="F45" s="43"/>
      <c r="G45" s="43"/>
      <c r="H45" s="10">
        <v>404.52</v>
      </c>
      <c r="I45" s="10"/>
      <c r="J45" s="5"/>
      <c r="K45" s="5"/>
      <c r="L45" s="5"/>
      <c r="M45" s="5"/>
      <c r="N45" s="5"/>
      <c r="O45" s="5"/>
      <c r="P45" s="4"/>
      <c r="Q45" s="4"/>
      <c r="R45" s="6"/>
      <c r="S45" s="6"/>
      <c r="T45" s="6"/>
    </row>
    <row r="46" spans="1:20" ht="15.75" hidden="1" x14ac:dyDescent="0.25">
      <c r="B46" s="51" t="s">
        <v>41</v>
      </c>
      <c r="C46" s="4" t="s">
        <v>9</v>
      </c>
      <c r="D46" s="10" t="s">
        <v>22</v>
      </c>
      <c r="E46" s="10">
        <v>13</v>
      </c>
      <c r="F46" s="50">
        <v>1971</v>
      </c>
      <c r="G46" s="50">
        <v>2</v>
      </c>
      <c r="H46" s="8" t="s">
        <v>19</v>
      </c>
      <c r="I46" s="10">
        <v>3.77</v>
      </c>
      <c r="J46" s="5">
        <v>3.77</v>
      </c>
      <c r="K46" s="5">
        <f>E46*I46</f>
        <v>49.01</v>
      </c>
      <c r="L46" s="5">
        <f>E46*J46</f>
        <v>49.01</v>
      </c>
      <c r="M46" s="5"/>
      <c r="N46" s="5"/>
      <c r="O46" s="5"/>
      <c r="P46" s="4">
        <v>49.06</v>
      </c>
      <c r="Q46" s="4">
        <v>51.07</v>
      </c>
      <c r="R46" s="6">
        <f>K46*P46</f>
        <v>2404.4306000000001</v>
      </c>
      <c r="S46" s="6">
        <f>L46*Q46</f>
        <v>2502.9407000000001</v>
      </c>
      <c r="T46" s="22">
        <f>S46/R46</f>
        <v>1.04097024052181</v>
      </c>
    </row>
    <row r="47" spans="1:20" ht="15.75" x14ac:dyDescent="0.25">
      <c r="B47" s="52"/>
      <c r="C47" s="4" t="s">
        <v>10</v>
      </c>
      <c r="D47" s="10"/>
      <c r="E47" s="10"/>
      <c r="F47" s="42"/>
      <c r="G47" s="42"/>
      <c r="H47" s="8" t="s">
        <v>19</v>
      </c>
      <c r="I47" s="10"/>
      <c r="J47" s="5"/>
      <c r="K47" s="5"/>
      <c r="L47" s="5"/>
      <c r="M47" s="5"/>
      <c r="N47" s="5"/>
      <c r="O47" s="5"/>
      <c r="P47" s="4"/>
      <c r="Q47" s="4"/>
      <c r="R47" s="6"/>
      <c r="S47" s="6"/>
      <c r="T47" s="6"/>
    </row>
    <row r="48" spans="1:20" ht="15.75" x14ac:dyDescent="0.25">
      <c r="B48" s="53"/>
      <c r="C48" s="19" t="s">
        <v>12</v>
      </c>
      <c r="D48" s="10"/>
      <c r="E48" s="10"/>
      <c r="F48" s="43"/>
      <c r="G48" s="43"/>
      <c r="H48" s="10">
        <v>223</v>
      </c>
      <c r="I48" s="10"/>
      <c r="J48" s="5"/>
      <c r="K48" s="5"/>
      <c r="L48" s="5"/>
      <c r="M48" s="5"/>
      <c r="N48" s="5"/>
      <c r="O48" s="5"/>
      <c r="P48" s="4"/>
      <c r="Q48" s="4"/>
      <c r="R48" s="6"/>
      <c r="S48" s="6"/>
      <c r="T48" s="6"/>
    </row>
    <row r="49" spans="2:20" ht="15.75" hidden="1" x14ac:dyDescent="0.25">
      <c r="B49" s="51" t="s">
        <v>42</v>
      </c>
      <c r="C49" s="4" t="s">
        <v>9</v>
      </c>
      <c r="D49" s="10" t="s">
        <v>22</v>
      </c>
      <c r="E49" s="10">
        <v>13</v>
      </c>
      <c r="F49" s="50">
        <v>1970</v>
      </c>
      <c r="G49" s="50">
        <v>2</v>
      </c>
      <c r="H49" s="8" t="s">
        <v>19</v>
      </c>
      <c r="I49" s="10">
        <v>3.77</v>
      </c>
      <c r="J49" s="5">
        <v>3.77</v>
      </c>
      <c r="K49" s="5">
        <f>E49*I49</f>
        <v>49.01</v>
      </c>
      <c r="L49" s="5">
        <f>E49*J49</f>
        <v>49.01</v>
      </c>
      <c r="M49" s="5"/>
      <c r="N49" s="5"/>
      <c r="O49" s="5"/>
      <c r="P49" s="4">
        <v>49.06</v>
      </c>
      <c r="Q49" s="4">
        <v>51.07</v>
      </c>
      <c r="R49" s="6">
        <f>K49*P49</f>
        <v>2404.4306000000001</v>
      </c>
      <c r="S49" s="6">
        <f>L49*Q49</f>
        <v>2502.9407000000001</v>
      </c>
      <c r="T49" s="22">
        <f>S49/R49</f>
        <v>1.04097024052181</v>
      </c>
    </row>
    <row r="50" spans="2:20" ht="15.75" x14ac:dyDescent="0.25">
      <c r="B50" s="52"/>
      <c r="C50" s="4" t="s">
        <v>10</v>
      </c>
      <c r="D50" s="10"/>
      <c r="E50" s="10"/>
      <c r="F50" s="42"/>
      <c r="G50" s="42"/>
      <c r="H50" s="8" t="s">
        <v>19</v>
      </c>
      <c r="I50" s="10"/>
      <c r="J50" s="5"/>
      <c r="K50" s="5"/>
      <c r="L50" s="5"/>
      <c r="M50" s="5"/>
      <c r="N50" s="5"/>
      <c r="O50" s="5"/>
      <c r="P50" s="4"/>
      <c r="Q50" s="4"/>
      <c r="R50" s="6"/>
      <c r="S50" s="6"/>
      <c r="T50" s="6"/>
    </row>
    <row r="51" spans="2:20" ht="15.75" x14ac:dyDescent="0.25">
      <c r="B51" s="53"/>
      <c r="C51" s="19" t="s">
        <v>12</v>
      </c>
      <c r="D51" s="10"/>
      <c r="E51" s="10"/>
      <c r="F51" s="43"/>
      <c r="G51" s="43"/>
      <c r="H51" s="10">
        <v>354.82</v>
      </c>
      <c r="I51" s="10"/>
      <c r="J51" s="5"/>
      <c r="K51" s="5"/>
      <c r="L51" s="5"/>
      <c r="M51" s="5"/>
      <c r="N51" s="5"/>
      <c r="O51" s="5"/>
      <c r="P51" s="4"/>
      <c r="Q51" s="4"/>
      <c r="R51" s="6"/>
      <c r="S51" s="6"/>
      <c r="T51" s="6"/>
    </row>
    <row r="52" spans="2:20" ht="15.75" hidden="1" x14ac:dyDescent="0.25">
      <c r="B52" s="51" t="s">
        <v>43</v>
      </c>
      <c r="C52" s="4" t="s">
        <v>9</v>
      </c>
      <c r="D52" s="10" t="s">
        <v>22</v>
      </c>
      <c r="E52" s="10">
        <v>13</v>
      </c>
      <c r="F52" s="50">
        <v>1970</v>
      </c>
      <c r="G52" s="50">
        <v>2</v>
      </c>
      <c r="H52" s="8" t="s">
        <v>19</v>
      </c>
      <c r="I52" s="10">
        <v>3.77</v>
      </c>
      <c r="J52" s="5">
        <v>3.77</v>
      </c>
      <c r="K52" s="5">
        <f>E52*I52</f>
        <v>49.01</v>
      </c>
      <c r="L52" s="5">
        <f>E52*J52</f>
        <v>49.01</v>
      </c>
      <c r="M52" s="5"/>
      <c r="N52" s="5"/>
      <c r="O52" s="5"/>
      <c r="P52" s="4">
        <v>49.06</v>
      </c>
      <c r="Q52" s="4">
        <v>51.07</v>
      </c>
      <c r="R52" s="6">
        <f>K52*P52</f>
        <v>2404.4306000000001</v>
      </c>
      <c r="S52" s="6">
        <f>L52*Q52</f>
        <v>2502.9407000000001</v>
      </c>
      <c r="T52" s="22">
        <f>S52/R52</f>
        <v>1.04097024052181</v>
      </c>
    </row>
    <row r="53" spans="2:20" ht="15.75" x14ac:dyDescent="0.25">
      <c r="B53" s="52"/>
      <c r="C53" s="4" t="s">
        <v>10</v>
      </c>
      <c r="D53" s="10"/>
      <c r="E53" s="10"/>
      <c r="F53" s="42"/>
      <c r="G53" s="42"/>
      <c r="H53" s="8" t="s">
        <v>19</v>
      </c>
      <c r="I53" s="10"/>
      <c r="J53" s="5"/>
      <c r="K53" s="5"/>
      <c r="L53" s="5"/>
      <c r="M53" s="5"/>
      <c r="N53" s="5"/>
      <c r="O53" s="5"/>
      <c r="P53" s="4"/>
      <c r="Q53" s="4"/>
      <c r="R53" s="6"/>
      <c r="S53" s="6"/>
      <c r="T53" s="6"/>
    </row>
    <row r="54" spans="2:20" ht="15.75" x14ac:dyDescent="0.25">
      <c r="B54" s="53"/>
      <c r="C54" s="19" t="s">
        <v>12</v>
      </c>
      <c r="D54" s="10"/>
      <c r="E54" s="10"/>
      <c r="F54" s="43"/>
      <c r="G54" s="43"/>
      <c r="H54" s="10">
        <v>226.2</v>
      </c>
      <c r="I54" s="10"/>
      <c r="J54" s="5"/>
      <c r="K54" s="5"/>
      <c r="L54" s="5"/>
      <c r="M54" s="5"/>
      <c r="N54" s="5"/>
      <c r="O54" s="5"/>
      <c r="P54" s="4"/>
      <c r="Q54" s="4"/>
      <c r="R54" s="6"/>
      <c r="S54" s="6"/>
      <c r="T54" s="6"/>
    </row>
    <row r="55" spans="2:20" ht="15.75" hidden="1" x14ac:dyDescent="0.25">
      <c r="B55" s="51" t="s">
        <v>44</v>
      </c>
      <c r="C55" s="4" t="s">
        <v>9</v>
      </c>
      <c r="D55" s="10" t="s">
        <v>22</v>
      </c>
      <c r="E55" s="10">
        <v>13</v>
      </c>
      <c r="F55" s="50">
        <v>1976</v>
      </c>
      <c r="G55" s="50">
        <v>2</v>
      </c>
      <c r="H55" s="8" t="s">
        <v>19</v>
      </c>
      <c r="I55" s="10">
        <v>3.77</v>
      </c>
      <c r="J55" s="5">
        <v>3.77</v>
      </c>
      <c r="K55" s="5">
        <f>E55*I55</f>
        <v>49.01</v>
      </c>
      <c r="L55" s="5">
        <f>E55*J55</f>
        <v>49.01</v>
      </c>
      <c r="M55" s="5"/>
      <c r="N55" s="5"/>
      <c r="O55" s="5"/>
      <c r="P55" s="4">
        <v>49.06</v>
      </c>
      <c r="Q55" s="4">
        <v>51.07</v>
      </c>
      <c r="R55" s="6">
        <f>K55*P55</f>
        <v>2404.4306000000001</v>
      </c>
      <c r="S55" s="6">
        <f>L55*Q55</f>
        <v>2502.9407000000001</v>
      </c>
      <c r="T55" s="22">
        <f>S55/R55</f>
        <v>1.04097024052181</v>
      </c>
    </row>
    <row r="56" spans="2:20" ht="15.75" hidden="1" x14ac:dyDescent="0.25">
      <c r="B56" s="52"/>
      <c r="C56" s="4" t="s">
        <v>10</v>
      </c>
      <c r="D56" s="10"/>
      <c r="E56" s="10"/>
      <c r="F56" s="42"/>
      <c r="G56" s="42"/>
      <c r="H56" s="8" t="s">
        <v>19</v>
      </c>
      <c r="I56" s="10"/>
      <c r="J56" s="5"/>
      <c r="K56" s="5"/>
      <c r="L56" s="5"/>
      <c r="M56" s="5"/>
      <c r="N56" s="5"/>
      <c r="O56" s="5"/>
      <c r="P56" s="4"/>
      <c r="Q56" s="4"/>
      <c r="R56" s="6"/>
      <c r="S56" s="6"/>
      <c r="T56" s="6"/>
    </row>
    <row r="57" spans="2:20" ht="15.75" x14ac:dyDescent="0.25">
      <c r="B57" s="52"/>
      <c r="C57" s="4" t="s">
        <v>11</v>
      </c>
      <c r="D57" s="10" t="s">
        <v>22</v>
      </c>
      <c r="E57" s="10">
        <v>13</v>
      </c>
      <c r="F57" s="42"/>
      <c r="G57" s="42"/>
      <c r="H57" s="10">
        <v>722.4</v>
      </c>
      <c r="I57" s="10">
        <v>2.47E-2</v>
      </c>
      <c r="J57" s="21">
        <f>0.0455*9/12</f>
        <v>3.4124999999999996E-2</v>
      </c>
      <c r="K57" s="5">
        <f>(E57*H57)*I57</f>
        <v>231.96263999999996</v>
      </c>
      <c r="L57" s="5">
        <f>(E57*H57)*J57</f>
        <v>320.47469999999993</v>
      </c>
      <c r="M57" s="5"/>
      <c r="N57" s="5"/>
      <c r="O57" s="5"/>
      <c r="P57" s="4">
        <v>2688.64</v>
      </c>
      <c r="Q57" s="4">
        <v>2812.05</v>
      </c>
      <c r="R57" s="6">
        <f>I57*P57</f>
        <v>66.409407999999999</v>
      </c>
      <c r="S57" s="6">
        <f>J57*Q57</f>
        <v>95.961206249999989</v>
      </c>
      <c r="T57" s="22">
        <f>S57/R57</f>
        <v>1.4449941527863039</v>
      </c>
    </row>
    <row r="58" spans="2:20" ht="15.75" x14ac:dyDescent="0.25">
      <c r="B58" s="53"/>
      <c r="C58" s="19" t="s">
        <v>12</v>
      </c>
      <c r="D58" s="10"/>
      <c r="E58" s="10"/>
      <c r="F58" s="43"/>
      <c r="G58" s="43"/>
      <c r="H58" s="10"/>
      <c r="I58" s="10"/>
      <c r="J58" s="5"/>
      <c r="K58" s="5"/>
      <c r="L58" s="5"/>
      <c r="M58" s="5"/>
      <c r="N58" s="5"/>
      <c r="O58" s="5"/>
      <c r="P58" s="4"/>
      <c r="Q58" s="4"/>
      <c r="R58" s="6"/>
      <c r="S58" s="6"/>
      <c r="T58" s="6"/>
    </row>
    <row r="59" spans="2:20" ht="15.75" hidden="1" x14ac:dyDescent="0.25">
      <c r="B59" s="51" t="s">
        <v>45</v>
      </c>
      <c r="C59" s="4" t="s">
        <v>9</v>
      </c>
      <c r="D59" s="10" t="s">
        <v>22</v>
      </c>
      <c r="E59" s="10">
        <v>13</v>
      </c>
      <c r="F59" s="50">
        <v>1968</v>
      </c>
      <c r="G59" s="50">
        <v>2</v>
      </c>
      <c r="H59" s="8" t="s">
        <v>19</v>
      </c>
      <c r="I59" s="10">
        <v>3.77</v>
      </c>
      <c r="J59" s="5">
        <v>3.77</v>
      </c>
      <c r="K59" s="5">
        <f>E59*I59</f>
        <v>49.01</v>
      </c>
      <c r="L59" s="5">
        <f>E59*J59</f>
        <v>49.01</v>
      </c>
      <c r="M59" s="5"/>
      <c r="N59" s="5"/>
      <c r="O59" s="5"/>
      <c r="P59" s="4">
        <v>49.06</v>
      </c>
      <c r="Q59" s="4">
        <v>51.07</v>
      </c>
      <c r="R59" s="6">
        <f>K59*P59</f>
        <v>2404.4306000000001</v>
      </c>
      <c r="S59" s="6">
        <f>L59*Q59</f>
        <v>2502.9407000000001</v>
      </c>
      <c r="T59" s="22">
        <f>S59/R59</f>
        <v>1.04097024052181</v>
      </c>
    </row>
    <row r="60" spans="2:20" ht="15.75" hidden="1" x14ac:dyDescent="0.25">
      <c r="B60" s="52"/>
      <c r="C60" s="4" t="s">
        <v>10</v>
      </c>
      <c r="D60" s="10"/>
      <c r="E60" s="10"/>
      <c r="F60" s="42"/>
      <c r="G60" s="42"/>
      <c r="H60" s="8" t="s">
        <v>19</v>
      </c>
      <c r="I60" s="10"/>
      <c r="J60" s="5"/>
      <c r="K60" s="5"/>
      <c r="L60" s="5"/>
      <c r="M60" s="5"/>
      <c r="N60" s="5"/>
      <c r="O60" s="5"/>
      <c r="P60" s="4"/>
      <c r="Q60" s="4"/>
      <c r="R60" s="6"/>
      <c r="S60" s="6"/>
      <c r="T60" s="6"/>
    </row>
    <row r="61" spans="2:20" ht="15.75" x14ac:dyDescent="0.25">
      <c r="B61" s="52"/>
      <c r="C61" s="4" t="s">
        <v>11</v>
      </c>
      <c r="D61" s="10" t="s">
        <v>22</v>
      </c>
      <c r="E61" s="10">
        <v>13</v>
      </c>
      <c r="F61" s="42"/>
      <c r="G61" s="42"/>
      <c r="H61" s="10">
        <v>373.76</v>
      </c>
      <c r="I61" s="10">
        <v>2.47E-2</v>
      </c>
      <c r="J61" s="21">
        <f>0.0455*9/12</f>
        <v>3.4124999999999996E-2</v>
      </c>
      <c r="K61" s="5">
        <f>(E61*H61)*I61</f>
        <v>120.014336</v>
      </c>
      <c r="L61" s="5">
        <f>(E61*H61)*J61</f>
        <v>165.80927999999997</v>
      </c>
      <c r="M61" s="5"/>
      <c r="N61" s="5"/>
      <c r="O61" s="5"/>
      <c r="P61" s="4">
        <v>2688.64</v>
      </c>
      <c r="Q61" s="4">
        <v>2812.05</v>
      </c>
      <c r="R61" s="6">
        <f>I61*P61</f>
        <v>66.409407999999999</v>
      </c>
      <c r="S61" s="6">
        <f>J61*Q61</f>
        <v>95.961206249999989</v>
      </c>
      <c r="T61" s="22">
        <f>S61/R61</f>
        <v>1.4449941527863039</v>
      </c>
    </row>
    <row r="62" spans="2:20" ht="15.75" x14ac:dyDescent="0.25">
      <c r="B62" s="53"/>
      <c r="C62" s="19" t="s">
        <v>12</v>
      </c>
      <c r="D62" s="10"/>
      <c r="E62" s="10"/>
      <c r="F62" s="43"/>
      <c r="G62" s="43"/>
      <c r="H62" s="10"/>
      <c r="I62" s="10"/>
      <c r="J62" s="5"/>
      <c r="K62" s="5"/>
      <c r="L62" s="5"/>
      <c r="M62" s="5"/>
      <c r="N62" s="5"/>
      <c r="O62" s="5"/>
      <c r="P62" s="4"/>
      <c r="Q62" s="4"/>
      <c r="R62" s="6"/>
      <c r="S62" s="6"/>
      <c r="T62" s="6"/>
    </row>
    <row r="63" spans="2:20" ht="15.75" hidden="1" x14ac:dyDescent="0.25">
      <c r="B63" s="51" t="s">
        <v>46</v>
      </c>
      <c r="C63" s="4" t="s">
        <v>9</v>
      </c>
      <c r="D63" s="10" t="s">
        <v>22</v>
      </c>
      <c r="E63" s="10">
        <v>13</v>
      </c>
      <c r="F63" s="50">
        <v>1989</v>
      </c>
      <c r="G63" s="50">
        <v>3</v>
      </c>
      <c r="H63" s="8" t="s">
        <v>19</v>
      </c>
      <c r="I63" s="10">
        <v>3.77</v>
      </c>
      <c r="J63" s="5">
        <v>3.77</v>
      </c>
      <c r="K63" s="5">
        <f>E63*I63</f>
        <v>49.01</v>
      </c>
      <c r="L63" s="5">
        <f>E63*J63</f>
        <v>49.01</v>
      </c>
      <c r="M63" s="5"/>
      <c r="N63" s="5"/>
      <c r="O63" s="5"/>
      <c r="P63" s="4">
        <v>49.06</v>
      </c>
      <c r="Q63" s="4">
        <v>51.07</v>
      </c>
      <c r="R63" s="6">
        <f>K63*P63</f>
        <v>2404.4306000000001</v>
      </c>
      <c r="S63" s="6">
        <f>L63*Q63</f>
        <v>2502.9407000000001</v>
      </c>
      <c r="T63" s="22">
        <f>S63/R63</f>
        <v>1.04097024052181</v>
      </c>
    </row>
    <row r="64" spans="2:20" ht="15.75" hidden="1" x14ac:dyDescent="0.25">
      <c r="B64" s="52"/>
      <c r="C64" s="4" t="s">
        <v>10</v>
      </c>
      <c r="D64" s="10"/>
      <c r="E64" s="10"/>
      <c r="F64" s="42"/>
      <c r="G64" s="42"/>
      <c r="H64" s="8" t="s">
        <v>19</v>
      </c>
      <c r="I64" s="10"/>
      <c r="J64" s="5"/>
      <c r="K64" s="5"/>
      <c r="L64" s="5"/>
      <c r="M64" s="5"/>
      <c r="N64" s="5"/>
      <c r="O64" s="5"/>
      <c r="P64" s="4"/>
      <c r="Q64" s="4"/>
      <c r="R64" s="6"/>
      <c r="S64" s="6"/>
      <c r="T64" s="6"/>
    </row>
    <row r="65" spans="2:20" ht="15.75" x14ac:dyDescent="0.25">
      <c r="B65" s="52"/>
      <c r="C65" s="4" t="s">
        <v>11</v>
      </c>
      <c r="D65" s="10" t="s">
        <v>22</v>
      </c>
      <c r="E65" s="10">
        <v>13</v>
      </c>
      <c r="F65" s="42"/>
      <c r="G65" s="42"/>
      <c r="H65" s="10">
        <v>999.8</v>
      </c>
      <c r="I65" s="10">
        <v>2.47E-2</v>
      </c>
      <c r="J65" s="21">
        <f>0.0455*9/12</f>
        <v>3.4124999999999996E-2</v>
      </c>
      <c r="K65" s="5">
        <f>(E65*H65)*I65</f>
        <v>321.03577999999999</v>
      </c>
      <c r="L65" s="5">
        <f>(E65*H65)*J65</f>
        <v>443.53627499999993</v>
      </c>
      <c r="M65" s="5"/>
      <c r="N65" s="5"/>
      <c r="O65" s="5"/>
      <c r="P65" s="4">
        <v>2688.64</v>
      </c>
      <c r="Q65" s="4">
        <v>2812.05</v>
      </c>
      <c r="R65" s="6">
        <f>I65*P65</f>
        <v>66.409407999999999</v>
      </c>
      <c r="S65" s="6">
        <f>J65*Q65</f>
        <v>95.961206249999989</v>
      </c>
      <c r="T65" s="22">
        <f>S65/R65</f>
        <v>1.4449941527863039</v>
      </c>
    </row>
    <row r="66" spans="2:20" ht="15.75" x14ac:dyDescent="0.25">
      <c r="B66" s="53"/>
      <c r="C66" s="19" t="s">
        <v>12</v>
      </c>
      <c r="D66" s="10"/>
      <c r="E66" s="10"/>
      <c r="F66" s="43"/>
      <c r="G66" s="43"/>
      <c r="H66" s="10"/>
      <c r="I66" s="10"/>
      <c r="J66" s="5"/>
      <c r="K66" s="5"/>
      <c r="L66" s="5"/>
      <c r="M66" s="5"/>
      <c r="N66" s="5"/>
      <c r="O66" s="5"/>
      <c r="P66" s="4"/>
      <c r="Q66" s="4"/>
      <c r="R66" s="6"/>
      <c r="S66" s="6"/>
      <c r="T66" s="6"/>
    </row>
    <row r="67" spans="2:20" ht="15.75" hidden="1" x14ac:dyDescent="0.25">
      <c r="B67" s="51" t="s">
        <v>47</v>
      </c>
      <c r="C67" s="4" t="s">
        <v>9</v>
      </c>
      <c r="D67" s="10" t="s">
        <v>22</v>
      </c>
      <c r="E67" s="10">
        <v>13</v>
      </c>
      <c r="F67" s="50">
        <v>1991</v>
      </c>
      <c r="G67" s="50">
        <v>2</v>
      </c>
      <c r="H67" s="8" t="s">
        <v>19</v>
      </c>
      <c r="I67" s="10">
        <v>3.77</v>
      </c>
      <c r="J67" s="5">
        <v>3.77</v>
      </c>
      <c r="K67" s="5">
        <f>E67*I67</f>
        <v>49.01</v>
      </c>
      <c r="L67" s="5">
        <f>E67*J67</f>
        <v>49.01</v>
      </c>
      <c r="M67" s="5"/>
      <c r="N67" s="5"/>
      <c r="O67" s="5"/>
      <c r="P67" s="4">
        <v>49.06</v>
      </c>
      <c r="Q67" s="4">
        <v>51.07</v>
      </c>
      <c r="R67" s="6">
        <f>K67*P67</f>
        <v>2404.4306000000001</v>
      </c>
      <c r="S67" s="6">
        <f>L67*Q67</f>
        <v>2502.9407000000001</v>
      </c>
      <c r="T67" s="22">
        <f>S67/R67</f>
        <v>1.04097024052181</v>
      </c>
    </row>
    <row r="68" spans="2:20" ht="15.75" hidden="1" x14ac:dyDescent="0.25">
      <c r="B68" s="52"/>
      <c r="C68" s="4" t="s">
        <v>10</v>
      </c>
      <c r="D68" s="10"/>
      <c r="E68" s="10"/>
      <c r="F68" s="42"/>
      <c r="G68" s="42"/>
      <c r="H68" s="8" t="s">
        <v>19</v>
      </c>
      <c r="I68" s="10"/>
      <c r="J68" s="5"/>
      <c r="K68" s="5"/>
      <c r="L68" s="5"/>
      <c r="M68" s="5"/>
      <c r="N68" s="5"/>
      <c r="O68" s="5"/>
      <c r="P68" s="4"/>
      <c r="Q68" s="4"/>
      <c r="R68" s="6"/>
      <c r="S68" s="6"/>
      <c r="T68" s="6"/>
    </row>
    <row r="69" spans="2:20" ht="15.75" x14ac:dyDescent="0.25">
      <c r="B69" s="52"/>
      <c r="C69" s="4" t="s">
        <v>11</v>
      </c>
      <c r="D69" s="10" t="s">
        <v>22</v>
      </c>
      <c r="E69" s="10">
        <v>13</v>
      </c>
      <c r="F69" s="42"/>
      <c r="G69" s="42"/>
      <c r="H69" s="10">
        <v>589.82000000000005</v>
      </c>
      <c r="I69" s="10">
        <v>2.47E-2</v>
      </c>
      <c r="J69" s="21">
        <f>0.0455*9/12</f>
        <v>3.4124999999999996E-2</v>
      </c>
      <c r="K69" s="5">
        <f>(E69*H69)*I69</f>
        <v>189.39120200000002</v>
      </c>
      <c r="L69" s="5">
        <f>(E69*H69)*J69</f>
        <v>261.65889749999997</v>
      </c>
      <c r="M69" s="5"/>
      <c r="N69" s="5"/>
      <c r="O69" s="5"/>
      <c r="P69" s="4">
        <v>2688.64</v>
      </c>
      <c r="Q69" s="4">
        <v>2812.05</v>
      </c>
      <c r="R69" s="6">
        <f>I69*P69</f>
        <v>66.409407999999999</v>
      </c>
      <c r="S69" s="6">
        <f>J69*Q69</f>
        <v>95.961206249999989</v>
      </c>
      <c r="T69" s="22">
        <f>S69/R69</f>
        <v>1.4449941527863039</v>
      </c>
    </row>
    <row r="70" spans="2:20" ht="15.75" x14ac:dyDescent="0.25">
      <c r="B70" s="53"/>
      <c r="C70" s="19" t="s">
        <v>12</v>
      </c>
      <c r="D70" s="10"/>
      <c r="E70" s="10"/>
      <c r="F70" s="43"/>
      <c r="G70" s="43"/>
      <c r="H70" s="10"/>
      <c r="I70" s="10"/>
      <c r="J70" s="5"/>
      <c r="K70" s="5"/>
      <c r="L70" s="5"/>
      <c r="M70" s="5"/>
      <c r="N70" s="5"/>
      <c r="O70" s="5"/>
      <c r="P70" s="4"/>
      <c r="Q70" s="4"/>
      <c r="R70" s="6"/>
      <c r="S70" s="6"/>
      <c r="T70" s="6"/>
    </row>
    <row r="71" spans="2:20" ht="15.75" hidden="1" x14ac:dyDescent="0.25">
      <c r="B71" s="51" t="s">
        <v>48</v>
      </c>
      <c r="C71" s="4" t="s">
        <v>9</v>
      </c>
      <c r="D71" s="10" t="s">
        <v>22</v>
      </c>
      <c r="E71" s="10">
        <v>13</v>
      </c>
      <c r="F71" s="50">
        <v>1972</v>
      </c>
      <c r="G71" s="50">
        <v>2</v>
      </c>
      <c r="H71" s="8" t="s">
        <v>19</v>
      </c>
      <c r="I71" s="10">
        <v>3.77</v>
      </c>
      <c r="J71" s="5">
        <v>3.77</v>
      </c>
      <c r="K71" s="5">
        <f>E71*I71</f>
        <v>49.01</v>
      </c>
      <c r="L71" s="5">
        <f>E71*J71</f>
        <v>49.01</v>
      </c>
      <c r="M71" s="5"/>
      <c r="N71" s="5"/>
      <c r="O71" s="5"/>
      <c r="P71" s="4">
        <v>49.06</v>
      </c>
      <c r="Q71" s="4">
        <v>51.07</v>
      </c>
      <c r="R71" s="6">
        <f>K71*P71</f>
        <v>2404.4306000000001</v>
      </c>
      <c r="S71" s="6">
        <f>L71*Q71</f>
        <v>2502.9407000000001</v>
      </c>
      <c r="T71" s="22">
        <f>S71/R71</f>
        <v>1.04097024052181</v>
      </c>
    </row>
    <row r="72" spans="2:20" ht="15.75" hidden="1" x14ac:dyDescent="0.25">
      <c r="B72" s="52"/>
      <c r="C72" s="4" t="s">
        <v>10</v>
      </c>
      <c r="D72" s="10"/>
      <c r="E72" s="10"/>
      <c r="F72" s="42"/>
      <c r="G72" s="42"/>
      <c r="H72" s="8" t="s">
        <v>19</v>
      </c>
      <c r="I72" s="10"/>
      <c r="J72" s="5"/>
      <c r="K72" s="5"/>
      <c r="L72" s="5"/>
      <c r="M72" s="5"/>
      <c r="N72" s="5"/>
      <c r="O72" s="5"/>
      <c r="P72" s="4"/>
      <c r="Q72" s="4"/>
      <c r="R72" s="6"/>
      <c r="S72" s="6"/>
      <c r="T72" s="6"/>
    </row>
    <row r="73" spans="2:20" ht="15.75" x14ac:dyDescent="0.25">
      <c r="B73" s="52"/>
      <c r="C73" s="4" t="s">
        <v>11</v>
      </c>
      <c r="D73" s="10" t="s">
        <v>22</v>
      </c>
      <c r="E73" s="10">
        <v>13</v>
      </c>
      <c r="F73" s="42"/>
      <c r="G73" s="42"/>
      <c r="H73" s="10">
        <v>157.69999999999999</v>
      </c>
      <c r="I73" s="10">
        <v>2.47E-2</v>
      </c>
      <c r="J73" s="21">
        <f>0.0455*9/12</f>
        <v>3.4124999999999996E-2</v>
      </c>
      <c r="K73" s="5">
        <f>(E73*H73)*I73</f>
        <v>50.63747</v>
      </c>
      <c r="L73" s="5">
        <f>(E73*H73)*J73</f>
        <v>69.959662499999993</v>
      </c>
      <c r="M73" s="5"/>
      <c r="N73" s="5"/>
      <c r="O73" s="5"/>
      <c r="P73" s="4">
        <v>2688.64</v>
      </c>
      <c r="Q73" s="4">
        <v>2812.05</v>
      </c>
      <c r="R73" s="6">
        <f>I73*P73</f>
        <v>66.409407999999999</v>
      </c>
      <c r="S73" s="6">
        <f>J73*Q73</f>
        <v>95.961206249999989</v>
      </c>
      <c r="T73" s="22">
        <f>S73/R73</f>
        <v>1.4449941527863039</v>
      </c>
    </row>
    <row r="74" spans="2:20" ht="15.75" x14ac:dyDescent="0.25">
      <c r="B74" s="53"/>
      <c r="C74" s="19" t="s">
        <v>12</v>
      </c>
      <c r="D74" s="10"/>
      <c r="E74" s="10"/>
      <c r="F74" s="43"/>
      <c r="G74" s="43"/>
      <c r="H74" s="10"/>
      <c r="I74" s="10"/>
      <c r="J74" s="5"/>
      <c r="K74" s="5"/>
      <c r="L74" s="5"/>
      <c r="M74" s="5"/>
      <c r="N74" s="5"/>
      <c r="O74" s="5"/>
      <c r="P74" s="4"/>
      <c r="Q74" s="4"/>
      <c r="R74" s="6"/>
      <c r="S74" s="6"/>
      <c r="T74" s="6"/>
    </row>
    <row r="75" spans="2:20" ht="15.75" hidden="1" x14ac:dyDescent="0.25">
      <c r="B75" s="51" t="s">
        <v>49</v>
      </c>
      <c r="C75" s="4" t="s">
        <v>9</v>
      </c>
      <c r="D75" s="10" t="s">
        <v>22</v>
      </c>
      <c r="E75" s="10">
        <v>13</v>
      </c>
      <c r="F75" s="50">
        <v>1968</v>
      </c>
      <c r="G75" s="50">
        <v>2</v>
      </c>
      <c r="H75" s="8" t="s">
        <v>19</v>
      </c>
      <c r="I75" s="10">
        <v>3.77</v>
      </c>
      <c r="J75" s="5">
        <v>3.77</v>
      </c>
      <c r="K75" s="5">
        <f>E75*I75</f>
        <v>49.01</v>
      </c>
      <c r="L75" s="5">
        <f>E75*J75</f>
        <v>49.01</v>
      </c>
      <c r="M75" s="5"/>
      <c r="N75" s="5"/>
      <c r="O75" s="5"/>
      <c r="P75" s="4">
        <v>49.06</v>
      </c>
      <c r="Q75" s="4">
        <v>51.07</v>
      </c>
      <c r="R75" s="6">
        <f>K75*P75</f>
        <v>2404.4306000000001</v>
      </c>
      <c r="S75" s="6">
        <f>L75*Q75</f>
        <v>2502.9407000000001</v>
      </c>
      <c r="T75" s="22">
        <f>S75/R75</f>
        <v>1.04097024052181</v>
      </c>
    </row>
    <row r="76" spans="2:20" ht="15.75" hidden="1" x14ac:dyDescent="0.25">
      <c r="B76" s="52"/>
      <c r="C76" s="4" t="s">
        <v>10</v>
      </c>
      <c r="D76" s="10"/>
      <c r="E76" s="10"/>
      <c r="F76" s="42"/>
      <c r="G76" s="42"/>
      <c r="H76" s="8" t="s">
        <v>19</v>
      </c>
      <c r="I76" s="10"/>
      <c r="J76" s="5"/>
      <c r="K76" s="5"/>
      <c r="L76" s="5"/>
      <c r="M76" s="5"/>
      <c r="N76" s="5"/>
      <c r="O76" s="5"/>
      <c r="P76" s="4"/>
      <c r="Q76" s="4"/>
      <c r="R76" s="6"/>
      <c r="S76" s="6"/>
      <c r="T76" s="6"/>
    </row>
    <row r="77" spans="2:20" ht="15.75" x14ac:dyDescent="0.25">
      <c r="B77" s="52"/>
      <c r="C77" s="4" t="s">
        <v>11</v>
      </c>
      <c r="D77" s="10" t="s">
        <v>22</v>
      </c>
      <c r="E77" s="10">
        <v>13</v>
      </c>
      <c r="F77" s="42"/>
      <c r="G77" s="42"/>
      <c r="H77" s="10">
        <v>350.02</v>
      </c>
      <c r="I77" s="10">
        <v>2.47E-2</v>
      </c>
      <c r="J77" s="21">
        <f>0.0455*9/12</f>
        <v>3.4124999999999996E-2</v>
      </c>
      <c r="K77" s="5">
        <f>(E77*H77)*I77</f>
        <v>112.39142200000001</v>
      </c>
      <c r="L77" s="5">
        <f>(E77*H77)*J77</f>
        <v>155.27762249999998</v>
      </c>
      <c r="M77" s="5"/>
      <c r="N77" s="5"/>
      <c r="O77" s="5"/>
      <c r="P77" s="4">
        <v>2688.64</v>
      </c>
      <c r="Q77" s="4">
        <v>2812.05</v>
      </c>
      <c r="R77" s="6">
        <f>I77*P77</f>
        <v>66.409407999999999</v>
      </c>
      <c r="S77" s="6">
        <f>J77*Q77</f>
        <v>95.961206249999989</v>
      </c>
      <c r="T77" s="22">
        <f>S77/R77</f>
        <v>1.4449941527863039</v>
      </c>
    </row>
    <row r="78" spans="2:20" ht="15.75" x14ac:dyDescent="0.25">
      <c r="B78" s="53"/>
      <c r="C78" s="19" t="s">
        <v>12</v>
      </c>
      <c r="D78" s="10"/>
      <c r="E78" s="10"/>
      <c r="F78" s="43"/>
      <c r="G78" s="43"/>
      <c r="H78" s="10"/>
      <c r="I78" s="10"/>
      <c r="J78" s="5"/>
      <c r="K78" s="5"/>
      <c r="L78" s="5"/>
      <c r="M78" s="5"/>
      <c r="N78" s="5"/>
      <c r="O78" s="5"/>
      <c r="P78" s="4"/>
      <c r="Q78" s="4"/>
      <c r="R78" s="6"/>
      <c r="S78" s="6"/>
      <c r="T78" s="6"/>
    </row>
    <row r="79" spans="2:20" ht="15.75" hidden="1" x14ac:dyDescent="0.25">
      <c r="B79" s="51" t="s">
        <v>50</v>
      </c>
      <c r="C79" s="4" t="s">
        <v>9</v>
      </c>
      <c r="D79" s="10" t="s">
        <v>22</v>
      </c>
      <c r="E79" s="10">
        <v>13</v>
      </c>
      <c r="F79" s="50">
        <v>1978</v>
      </c>
      <c r="G79" s="50">
        <v>2</v>
      </c>
      <c r="H79" s="8" t="s">
        <v>19</v>
      </c>
      <c r="I79" s="10">
        <v>3.77</v>
      </c>
      <c r="J79" s="5">
        <v>3.77</v>
      </c>
      <c r="K79" s="5">
        <f>E79*I79</f>
        <v>49.01</v>
      </c>
      <c r="L79" s="5">
        <f>E79*J79</f>
        <v>49.01</v>
      </c>
      <c r="M79" s="5"/>
      <c r="N79" s="5"/>
      <c r="O79" s="5"/>
      <c r="P79" s="4">
        <v>49.06</v>
      </c>
      <c r="Q79" s="4">
        <v>51.07</v>
      </c>
      <c r="R79" s="6">
        <f>K79*P79</f>
        <v>2404.4306000000001</v>
      </c>
      <c r="S79" s="6">
        <f>L79*Q79</f>
        <v>2502.9407000000001</v>
      </c>
      <c r="T79" s="22">
        <f>S79/R79</f>
        <v>1.04097024052181</v>
      </c>
    </row>
    <row r="80" spans="2:20" ht="15.75" hidden="1" x14ac:dyDescent="0.25">
      <c r="B80" s="52"/>
      <c r="C80" s="4" t="s">
        <v>10</v>
      </c>
      <c r="D80" s="10"/>
      <c r="E80" s="10"/>
      <c r="F80" s="42"/>
      <c r="G80" s="42"/>
      <c r="H80" s="8" t="s">
        <v>19</v>
      </c>
      <c r="I80" s="10"/>
      <c r="J80" s="5"/>
      <c r="K80" s="5"/>
      <c r="L80" s="5"/>
      <c r="M80" s="5"/>
      <c r="N80" s="5"/>
      <c r="O80" s="5"/>
      <c r="P80" s="4"/>
      <c r="Q80" s="4"/>
      <c r="R80" s="6"/>
      <c r="S80" s="6"/>
      <c r="T80" s="6"/>
    </row>
    <row r="81" spans="2:20" ht="15.75" x14ac:dyDescent="0.25">
      <c r="B81" s="52"/>
      <c r="C81" s="4" t="s">
        <v>11</v>
      </c>
      <c r="D81" s="10" t="s">
        <v>22</v>
      </c>
      <c r="E81" s="10">
        <v>13</v>
      </c>
      <c r="F81" s="42"/>
      <c r="G81" s="42"/>
      <c r="H81" s="10">
        <v>729</v>
      </c>
      <c r="I81" s="10">
        <v>2.47E-2</v>
      </c>
      <c r="J81" s="21">
        <f>0.0455*9/12</f>
        <v>3.4124999999999996E-2</v>
      </c>
      <c r="K81" s="5">
        <f>(E81*H81)*I81</f>
        <v>234.08189999999999</v>
      </c>
      <c r="L81" s="5">
        <f>(E81*H81)*J81</f>
        <v>323.40262499999994</v>
      </c>
      <c r="M81" s="5"/>
      <c r="N81" s="5"/>
      <c r="O81" s="5"/>
      <c r="P81" s="4">
        <v>2688.64</v>
      </c>
      <c r="Q81" s="4">
        <v>2812.05</v>
      </c>
      <c r="R81" s="6">
        <f>I81*P81</f>
        <v>66.409407999999999</v>
      </c>
      <c r="S81" s="6">
        <f>J81*Q81</f>
        <v>95.961206249999989</v>
      </c>
      <c r="T81" s="22">
        <f>S81/R81</f>
        <v>1.4449941527863039</v>
      </c>
    </row>
    <row r="82" spans="2:20" ht="15.75" x14ac:dyDescent="0.25">
      <c r="B82" s="53"/>
      <c r="C82" s="19" t="s">
        <v>12</v>
      </c>
      <c r="D82" s="10"/>
      <c r="E82" s="10"/>
      <c r="F82" s="43"/>
      <c r="G82" s="43"/>
      <c r="H82" s="10"/>
      <c r="I82" s="10"/>
      <c r="J82" s="5"/>
      <c r="K82" s="5"/>
      <c r="L82" s="5"/>
      <c r="M82" s="5"/>
      <c r="N82" s="5"/>
      <c r="O82" s="5"/>
      <c r="P82" s="4"/>
      <c r="Q82" s="4"/>
      <c r="R82" s="6"/>
      <c r="S82" s="6"/>
      <c r="T82" s="6"/>
    </row>
    <row r="83" spans="2:20" ht="15.75" hidden="1" x14ac:dyDescent="0.25">
      <c r="B83" s="51" t="s">
        <v>51</v>
      </c>
      <c r="C83" s="4" t="s">
        <v>9</v>
      </c>
      <c r="D83" s="10" t="s">
        <v>22</v>
      </c>
      <c r="E83" s="10">
        <v>13</v>
      </c>
      <c r="F83" s="50">
        <v>1978</v>
      </c>
      <c r="G83" s="50">
        <v>2</v>
      </c>
      <c r="H83" s="8" t="s">
        <v>19</v>
      </c>
      <c r="I83" s="10">
        <v>3.77</v>
      </c>
      <c r="J83" s="5">
        <v>3.77</v>
      </c>
      <c r="K83" s="5">
        <f>E83*I83</f>
        <v>49.01</v>
      </c>
      <c r="L83" s="5">
        <f>E83*J83</f>
        <v>49.01</v>
      </c>
      <c r="M83" s="5"/>
      <c r="N83" s="5"/>
      <c r="O83" s="5"/>
      <c r="P83" s="4">
        <v>49.06</v>
      </c>
      <c r="Q83" s="4">
        <v>51.07</v>
      </c>
      <c r="R83" s="6">
        <f>K83*P83</f>
        <v>2404.4306000000001</v>
      </c>
      <c r="S83" s="6">
        <f>L83*Q83</f>
        <v>2502.9407000000001</v>
      </c>
      <c r="T83" s="22">
        <f>S83/R83</f>
        <v>1.04097024052181</v>
      </c>
    </row>
    <row r="84" spans="2:20" ht="15.75" hidden="1" x14ac:dyDescent="0.25">
      <c r="B84" s="52"/>
      <c r="C84" s="4" t="s">
        <v>10</v>
      </c>
      <c r="D84" s="10"/>
      <c r="E84" s="10"/>
      <c r="F84" s="42"/>
      <c r="G84" s="42"/>
      <c r="H84" s="8" t="s">
        <v>19</v>
      </c>
      <c r="I84" s="10"/>
      <c r="J84" s="5"/>
      <c r="K84" s="5"/>
      <c r="L84" s="5"/>
      <c r="M84" s="5"/>
      <c r="N84" s="5"/>
      <c r="O84" s="5"/>
      <c r="P84" s="4"/>
      <c r="Q84" s="4"/>
      <c r="R84" s="6"/>
      <c r="S84" s="6"/>
      <c r="T84" s="6"/>
    </row>
    <row r="85" spans="2:20" ht="15.75" x14ac:dyDescent="0.25">
      <c r="B85" s="52"/>
      <c r="C85" s="4" t="s">
        <v>11</v>
      </c>
      <c r="D85" s="10" t="s">
        <v>22</v>
      </c>
      <c r="E85" s="10">
        <v>13</v>
      </c>
      <c r="F85" s="42"/>
      <c r="G85" s="42"/>
      <c r="H85" s="10">
        <v>793.6</v>
      </c>
      <c r="I85" s="10">
        <v>2.47E-2</v>
      </c>
      <c r="J85" s="21">
        <f>0.0455*9/12</f>
        <v>3.4124999999999996E-2</v>
      </c>
      <c r="K85" s="5">
        <f>(E85*H85)*I85</f>
        <v>254.82496000000003</v>
      </c>
      <c r="L85" s="5">
        <f>(E85*H85)*J85</f>
        <v>352.06079999999997</v>
      </c>
      <c r="M85" s="5"/>
      <c r="N85" s="5"/>
      <c r="O85" s="5"/>
      <c r="P85" s="4">
        <v>2688.64</v>
      </c>
      <c r="Q85" s="4">
        <v>2812.05</v>
      </c>
      <c r="R85" s="6">
        <f>I85*P85</f>
        <v>66.409407999999999</v>
      </c>
      <c r="S85" s="6">
        <f>J85*Q85</f>
        <v>95.961206249999989</v>
      </c>
      <c r="T85" s="22">
        <f>S85/R85</f>
        <v>1.4449941527863039</v>
      </c>
    </row>
    <row r="86" spans="2:20" ht="15.75" x14ac:dyDescent="0.25">
      <c r="B86" s="53"/>
      <c r="C86" s="19" t="s">
        <v>12</v>
      </c>
      <c r="D86" s="10"/>
      <c r="E86" s="10"/>
      <c r="F86" s="43"/>
      <c r="G86" s="43"/>
      <c r="H86" s="10"/>
      <c r="I86" s="10"/>
      <c r="J86" s="5"/>
      <c r="K86" s="5"/>
      <c r="L86" s="5"/>
      <c r="M86" s="5"/>
      <c r="N86" s="5"/>
      <c r="O86" s="5"/>
      <c r="P86" s="4"/>
      <c r="Q86" s="4"/>
      <c r="R86" s="6"/>
      <c r="S86" s="6"/>
      <c r="T86" s="6"/>
    </row>
    <row r="87" spans="2:20" ht="15.75" hidden="1" x14ac:dyDescent="0.25">
      <c r="B87" s="51" t="s">
        <v>52</v>
      </c>
      <c r="C87" s="4" t="s">
        <v>9</v>
      </c>
      <c r="D87" s="10" t="s">
        <v>22</v>
      </c>
      <c r="E87" s="10">
        <v>13</v>
      </c>
      <c r="F87" s="50">
        <v>1966</v>
      </c>
      <c r="G87" s="50">
        <v>2</v>
      </c>
      <c r="H87" s="8" t="s">
        <v>19</v>
      </c>
      <c r="I87" s="10">
        <v>3.77</v>
      </c>
      <c r="J87" s="5">
        <v>3.77</v>
      </c>
      <c r="K87" s="5">
        <f>E87*I87</f>
        <v>49.01</v>
      </c>
      <c r="L87" s="5">
        <f>E87*J87</f>
        <v>49.01</v>
      </c>
      <c r="M87" s="5"/>
      <c r="N87" s="5"/>
      <c r="O87" s="5"/>
      <c r="P87" s="4">
        <v>49.06</v>
      </c>
      <c r="Q87" s="4">
        <v>51.07</v>
      </c>
      <c r="R87" s="6">
        <f>K87*P87</f>
        <v>2404.4306000000001</v>
      </c>
      <c r="S87" s="6">
        <f>L87*Q87</f>
        <v>2502.9407000000001</v>
      </c>
      <c r="T87" s="22">
        <f>S87/R87</f>
        <v>1.04097024052181</v>
      </c>
    </row>
    <row r="88" spans="2:20" ht="15.75" hidden="1" x14ac:dyDescent="0.25">
      <c r="B88" s="52"/>
      <c r="C88" s="4" t="s">
        <v>10</v>
      </c>
      <c r="D88" s="10"/>
      <c r="E88" s="10"/>
      <c r="F88" s="42"/>
      <c r="G88" s="42"/>
      <c r="H88" s="8" t="s">
        <v>19</v>
      </c>
      <c r="I88" s="10"/>
      <c r="J88" s="5"/>
      <c r="K88" s="5"/>
      <c r="L88" s="5"/>
      <c r="M88" s="5"/>
      <c r="N88" s="5"/>
      <c r="O88" s="5"/>
      <c r="P88" s="4"/>
      <c r="Q88" s="4"/>
      <c r="R88" s="6"/>
      <c r="S88" s="6"/>
      <c r="T88" s="6"/>
    </row>
    <row r="89" spans="2:20" ht="15.75" x14ac:dyDescent="0.25">
      <c r="B89" s="52"/>
      <c r="C89" s="4" t="s">
        <v>11</v>
      </c>
      <c r="D89" s="10" t="s">
        <v>22</v>
      </c>
      <c r="E89" s="10">
        <v>13</v>
      </c>
      <c r="F89" s="42"/>
      <c r="G89" s="42"/>
      <c r="H89" s="10">
        <v>348.5</v>
      </c>
      <c r="I89" s="10">
        <v>2.47E-2</v>
      </c>
      <c r="J89" s="21">
        <f>0.0455*9/12</f>
        <v>3.4124999999999996E-2</v>
      </c>
      <c r="K89" s="5">
        <f>(E89*H89)*I89</f>
        <v>111.90335</v>
      </c>
      <c r="L89" s="5">
        <f>(E89*H89)*J89</f>
        <v>154.60331249999999</v>
      </c>
      <c r="M89" s="5"/>
      <c r="N89" s="5"/>
      <c r="O89" s="5"/>
      <c r="P89" s="4">
        <v>2688.64</v>
      </c>
      <c r="Q89" s="4">
        <v>2812.05</v>
      </c>
      <c r="R89" s="6">
        <f>I89*P89</f>
        <v>66.409407999999999</v>
      </c>
      <c r="S89" s="6">
        <f>J89*Q89</f>
        <v>95.961206249999989</v>
      </c>
      <c r="T89" s="22">
        <f>S89/R89</f>
        <v>1.4449941527863039</v>
      </c>
    </row>
    <row r="90" spans="2:20" ht="15.75" x14ac:dyDescent="0.25">
      <c r="B90" s="53"/>
      <c r="C90" s="19" t="s">
        <v>12</v>
      </c>
      <c r="D90" s="10"/>
      <c r="E90" s="10"/>
      <c r="F90" s="43"/>
      <c r="G90" s="43"/>
      <c r="H90" s="10"/>
      <c r="I90" s="10"/>
      <c r="J90" s="5"/>
      <c r="K90" s="5"/>
      <c r="L90" s="5"/>
      <c r="M90" s="5"/>
      <c r="N90" s="5"/>
      <c r="O90" s="5"/>
      <c r="P90" s="4"/>
      <c r="Q90" s="4"/>
      <c r="R90" s="6"/>
      <c r="S90" s="6"/>
      <c r="T90" s="6"/>
    </row>
    <row r="91" spans="2:20" ht="15.75" hidden="1" x14ac:dyDescent="0.25">
      <c r="B91" s="51" t="s">
        <v>53</v>
      </c>
      <c r="C91" s="4" t="s">
        <v>9</v>
      </c>
      <c r="D91" s="10" t="s">
        <v>22</v>
      </c>
      <c r="E91" s="10">
        <v>13</v>
      </c>
      <c r="F91" s="50">
        <v>1966</v>
      </c>
      <c r="G91" s="50">
        <v>2</v>
      </c>
      <c r="H91" s="8" t="s">
        <v>19</v>
      </c>
      <c r="I91" s="10">
        <v>3.77</v>
      </c>
      <c r="J91" s="5">
        <v>3.77</v>
      </c>
      <c r="K91" s="5">
        <f>E91*I91</f>
        <v>49.01</v>
      </c>
      <c r="L91" s="5">
        <f>E91*J91</f>
        <v>49.01</v>
      </c>
      <c r="M91" s="5"/>
      <c r="N91" s="5"/>
      <c r="O91" s="5"/>
      <c r="P91" s="4">
        <v>49.06</v>
      </c>
      <c r="Q91" s="4">
        <v>51.07</v>
      </c>
      <c r="R91" s="6">
        <f>K91*P91</f>
        <v>2404.4306000000001</v>
      </c>
      <c r="S91" s="6">
        <f>L91*Q91</f>
        <v>2502.9407000000001</v>
      </c>
      <c r="T91" s="22">
        <f>S91/R91</f>
        <v>1.04097024052181</v>
      </c>
    </row>
    <row r="92" spans="2:20" ht="15.75" hidden="1" x14ac:dyDescent="0.25">
      <c r="B92" s="52"/>
      <c r="C92" s="4" t="s">
        <v>10</v>
      </c>
      <c r="D92" s="10"/>
      <c r="E92" s="10"/>
      <c r="F92" s="42"/>
      <c r="G92" s="42"/>
      <c r="H92" s="8" t="s">
        <v>19</v>
      </c>
      <c r="I92" s="10"/>
      <c r="J92" s="5"/>
      <c r="K92" s="5"/>
      <c r="L92" s="5"/>
      <c r="M92" s="5"/>
      <c r="N92" s="5"/>
      <c r="O92" s="5"/>
      <c r="P92" s="4"/>
      <c r="Q92" s="4"/>
      <c r="R92" s="6"/>
      <c r="S92" s="6"/>
      <c r="T92" s="6"/>
    </row>
    <row r="93" spans="2:20" ht="15.75" x14ac:dyDescent="0.25">
      <c r="B93" s="52"/>
      <c r="C93" s="4" t="s">
        <v>11</v>
      </c>
      <c r="D93" s="10" t="s">
        <v>22</v>
      </c>
      <c r="E93" s="10">
        <v>13</v>
      </c>
      <c r="F93" s="42"/>
      <c r="G93" s="42"/>
      <c r="H93" s="10">
        <v>353.4</v>
      </c>
      <c r="I93" s="10">
        <v>2.47E-2</v>
      </c>
      <c r="J93" s="21">
        <f>0.0455*9/12</f>
        <v>3.4124999999999996E-2</v>
      </c>
      <c r="K93" s="5">
        <f>(E93*H93)*I93</f>
        <v>113.47673999999999</v>
      </c>
      <c r="L93" s="5">
        <f>(E93*H93)*J93</f>
        <v>156.77707499999997</v>
      </c>
      <c r="M93" s="5"/>
      <c r="N93" s="5"/>
      <c r="O93" s="5"/>
      <c r="P93" s="4">
        <v>2688.64</v>
      </c>
      <c r="Q93" s="4">
        <v>2812.05</v>
      </c>
      <c r="R93" s="6">
        <f>I93*P93</f>
        <v>66.409407999999999</v>
      </c>
      <c r="S93" s="6">
        <f>J93*Q93</f>
        <v>95.961206249999989</v>
      </c>
      <c r="T93" s="22">
        <f>S93/R93</f>
        <v>1.4449941527863039</v>
      </c>
    </row>
    <row r="94" spans="2:20" ht="15.75" x14ac:dyDescent="0.25">
      <c r="B94" s="53"/>
      <c r="C94" s="19" t="s">
        <v>12</v>
      </c>
      <c r="D94" s="10"/>
      <c r="E94" s="10"/>
      <c r="F94" s="43"/>
      <c r="G94" s="43"/>
      <c r="H94" s="10"/>
      <c r="I94" s="10"/>
      <c r="J94" s="5"/>
      <c r="K94" s="5"/>
      <c r="L94" s="5"/>
      <c r="M94" s="5"/>
      <c r="N94" s="5"/>
      <c r="O94" s="5"/>
      <c r="P94" s="4"/>
      <c r="Q94" s="4"/>
      <c r="R94" s="6"/>
      <c r="S94" s="6"/>
      <c r="T94" s="6"/>
    </row>
    <row r="95" spans="2:20" ht="15.75" hidden="1" x14ac:dyDescent="0.25">
      <c r="B95" s="51" t="s">
        <v>54</v>
      </c>
      <c r="C95" s="4" t="s">
        <v>9</v>
      </c>
      <c r="D95" s="10" t="s">
        <v>22</v>
      </c>
      <c r="E95" s="10">
        <v>13</v>
      </c>
      <c r="F95" s="50">
        <v>1967</v>
      </c>
      <c r="G95" s="50">
        <v>2</v>
      </c>
      <c r="H95" s="8" t="s">
        <v>19</v>
      </c>
      <c r="I95" s="10">
        <v>3.77</v>
      </c>
      <c r="J95" s="5">
        <v>3.77</v>
      </c>
      <c r="K95" s="5">
        <f>E95*I95</f>
        <v>49.01</v>
      </c>
      <c r="L95" s="5">
        <f>E95*J95</f>
        <v>49.01</v>
      </c>
      <c r="M95" s="5"/>
      <c r="N95" s="5"/>
      <c r="O95" s="5"/>
      <c r="P95" s="4">
        <v>49.06</v>
      </c>
      <c r="Q95" s="4">
        <v>51.07</v>
      </c>
      <c r="R95" s="6">
        <f>K95*P95</f>
        <v>2404.4306000000001</v>
      </c>
      <c r="S95" s="6">
        <f>L95*Q95</f>
        <v>2502.9407000000001</v>
      </c>
      <c r="T95" s="22">
        <f>S95/R95</f>
        <v>1.04097024052181</v>
      </c>
    </row>
    <row r="96" spans="2:20" ht="15.75" hidden="1" x14ac:dyDescent="0.25">
      <c r="B96" s="52"/>
      <c r="C96" s="4" t="s">
        <v>10</v>
      </c>
      <c r="D96" s="10"/>
      <c r="E96" s="10"/>
      <c r="F96" s="42"/>
      <c r="G96" s="42"/>
      <c r="H96" s="8" t="s">
        <v>19</v>
      </c>
      <c r="I96" s="10"/>
      <c r="J96" s="5"/>
      <c r="K96" s="5"/>
      <c r="L96" s="5"/>
      <c r="M96" s="5"/>
      <c r="N96" s="5"/>
      <c r="O96" s="5"/>
      <c r="P96" s="4"/>
      <c r="Q96" s="4"/>
      <c r="R96" s="6"/>
      <c r="S96" s="6"/>
      <c r="T96" s="6"/>
    </row>
    <row r="97" spans="2:20" ht="15.75" x14ac:dyDescent="0.25">
      <c r="B97" s="52"/>
      <c r="C97" s="4" t="s">
        <v>11</v>
      </c>
      <c r="D97" s="10" t="s">
        <v>22</v>
      </c>
      <c r="E97" s="10">
        <v>13</v>
      </c>
      <c r="F97" s="42"/>
      <c r="G97" s="42"/>
      <c r="H97" s="10">
        <v>353.8</v>
      </c>
      <c r="I97" s="10">
        <v>2.47E-2</v>
      </c>
      <c r="J97" s="21">
        <f>0.0455*9/12</f>
        <v>3.4124999999999996E-2</v>
      </c>
      <c r="K97" s="5">
        <f>(E97*H97)*I97</f>
        <v>113.60518000000002</v>
      </c>
      <c r="L97" s="5">
        <f>(E97*H97)*J97</f>
        <v>156.95452499999999</v>
      </c>
      <c r="M97" s="5"/>
      <c r="N97" s="5"/>
      <c r="O97" s="5"/>
      <c r="P97" s="4">
        <v>2688.64</v>
      </c>
      <c r="Q97" s="4">
        <v>2812.05</v>
      </c>
      <c r="R97" s="6">
        <f>I97*P97</f>
        <v>66.409407999999999</v>
      </c>
      <c r="S97" s="6">
        <f>J97*Q97</f>
        <v>95.961206249999989</v>
      </c>
      <c r="T97" s="22">
        <f>S97/R97</f>
        <v>1.4449941527863039</v>
      </c>
    </row>
    <row r="98" spans="2:20" ht="15.75" x14ac:dyDescent="0.25">
      <c r="B98" s="53"/>
      <c r="C98" s="19" t="s">
        <v>12</v>
      </c>
      <c r="D98" s="10"/>
      <c r="E98" s="10"/>
      <c r="F98" s="43"/>
      <c r="G98" s="43"/>
      <c r="H98" s="10"/>
      <c r="I98" s="10"/>
      <c r="J98" s="5"/>
      <c r="K98" s="5"/>
      <c r="L98" s="5"/>
      <c r="M98" s="5"/>
      <c r="N98" s="5"/>
      <c r="O98" s="5"/>
      <c r="P98" s="4"/>
      <c r="Q98" s="4"/>
      <c r="R98" s="6"/>
      <c r="S98" s="6"/>
      <c r="T98" s="6"/>
    </row>
    <row r="99" spans="2:20" ht="15.75" hidden="1" x14ac:dyDescent="0.25">
      <c r="B99" s="51" t="s">
        <v>55</v>
      </c>
      <c r="C99" s="4" t="s">
        <v>9</v>
      </c>
      <c r="D99" s="10" t="s">
        <v>22</v>
      </c>
      <c r="E99" s="10">
        <v>13</v>
      </c>
      <c r="F99" s="50">
        <v>1984</v>
      </c>
      <c r="G99" s="50">
        <v>4</v>
      </c>
      <c r="H99" s="8" t="s">
        <v>19</v>
      </c>
      <c r="I99" s="10">
        <v>3.77</v>
      </c>
      <c r="J99" s="5">
        <v>3.77</v>
      </c>
      <c r="K99" s="5">
        <f>E99*I99</f>
        <v>49.01</v>
      </c>
      <c r="L99" s="5">
        <f>E99*J99</f>
        <v>49.01</v>
      </c>
      <c r="M99" s="5"/>
      <c r="N99" s="5"/>
      <c r="O99" s="5"/>
      <c r="P99" s="4">
        <v>49.06</v>
      </c>
      <c r="Q99" s="4">
        <v>51.07</v>
      </c>
      <c r="R99" s="6">
        <f>K99*P99</f>
        <v>2404.4306000000001</v>
      </c>
      <c r="S99" s="6">
        <f>L99*Q99</f>
        <v>2502.9407000000001</v>
      </c>
      <c r="T99" s="22">
        <f>S99/R99</f>
        <v>1.04097024052181</v>
      </c>
    </row>
    <row r="100" spans="2:20" ht="15.75" hidden="1" x14ac:dyDescent="0.25">
      <c r="B100" s="52"/>
      <c r="C100" s="4" t="s">
        <v>10</v>
      </c>
      <c r="D100" s="10"/>
      <c r="E100" s="10"/>
      <c r="F100" s="42"/>
      <c r="G100" s="42"/>
      <c r="H100" s="8" t="s">
        <v>19</v>
      </c>
      <c r="I100" s="10"/>
      <c r="J100" s="5"/>
      <c r="K100" s="5"/>
      <c r="L100" s="5"/>
      <c r="M100" s="5"/>
      <c r="N100" s="5"/>
      <c r="O100" s="5"/>
      <c r="P100" s="4"/>
      <c r="Q100" s="4"/>
      <c r="R100" s="6"/>
      <c r="S100" s="6"/>
      <c r="T100" s="6"/>
    </row>
    <row r="101" spans="2:20" ht="15.75" x14ac:dyDescent="0.25">
      <c r="B101" s="52"/>
      <c r="C101" s="4" t="s">
        <v>11</v>
      </c>
      <c r="D101" s="10" t="s">
        <v>22</v>
      </c>
      <c r="E101" s="10">
        <v>13</v>
      </c>
      <c r="F101" s="42"/>
      <c r="G101" s="42"/>
      <c r="H101" s="10">
        <v>723.4</v>
      </c>
      <c r="I101" s="10">
        <v>2.47E-2</v>
      </c>
      <c r="J101" s="21">
        <f>0.0283*9/12</f>
        <v>2.1224999999999997E-2</v>
      </c>
      <c r="K101" s="5">
        <f>(E101*H101)*I101</f>
        <v>232.28373999999997</v>
      </c>
      <c r="L101" s="5">
        <f>(E101*H101)*J101</f>
        <v>199.60414499999996</v>
      </c>
      <c r="M101" s="5"/>
      <c r="N101" s="5"/>
      <c r="O101" s="5"/>
      <c r="P101" s="4">
        <v>2688.64</v>
      </c>
      <c r="Q101" s="4">
        <v>2812.05</v>
      </c>
      <c r="R101" s="6">
        <f>I101*P101</f>
        <v>66.409407999999999</v>
      </c>
      <c r="S101" s="6">
        <f>J101*Q101</f>
        <v>59.685761249999999</v>
      </c>
      <c r="T101" s="22">
        <f>S101/R101</f>
        <v>0.89875460491983306</v>
      </c>
    </row>
    <row r="102" spans="2:20" ht="15.75" x14ac:dyDescent="0.25">
      <c r="B102" s="53"/>
      <c r="C102" s="19" t="s">
        <v>12</v>
      </c>
      <c r="D102" s="10"/>
      <c r="E102" s="10"/>
      <c r="F102" s="43"/>
      <c r="G102" s="43"/>
      <c r="H102" s="10"/>
      <c r="I102" s="10"/>
      <c r="J102" s="5"/>
      <c r="K102" s="5"/>
      <c r="L102" s="5"/>
      <c r="M102" s="5"/>
      <c r="N102" s="5"/>
      <c r="O102" s="5"/>
      <c r="P102" s="4"/>
      <c r="Q102" s="4"/>
      <c r="R102" s="6"/>
      <c r="S102" s="6"/>
      <c r="T102" s="6"/>
    </row>
    <row r="103" spans="2:20" ht="15.75" hidden="1" x14ac:dyDescent="0.25">
      <c r="B103" s="51" t="s">
        <v>56</v>
      </c>
      <c r="C103" s="4" t="s">
        <v>9</v>
      </c>
      <c r="D103" s="10" t="s">
        <v>22</v>
      </c>
      <c r="E103" s="10">
        <v>13</v>
      </c>
      <c r="F103" s="50">
        <v>2008</v>
      </c>
      <c r="G103" s="50">
        <v>4</v>
      </c>
      <c r="H103" s="8" t="s">
        <v>19</v>
      </c>
      <c r="I103" s="10">
        <v>3.77</v>
      </c>
      <c r="J103" s="5">
        <v>3.77</v>
      </c>
      <c r="K103" s="5">
        <f>E103*I103</f>
        <v>49.01</v>
      </c>
      <c r="L103" s="5">
        <f>E103*J103</f>
        <v>49.01</v>
      </c>
      <c r="M103" s="5"/>
      <c r="N103" s="5"/>
      <c r="O103" s="5"/>
      <c r="P103" s="4">
        <v>49.06</v>
      </c>
      <c r="Q103" s="4">
        <v>51.07</v>
      </c>
      <c r="R103" s="6">
        <f>K103*P103</f>
        <v>2404.4306000000001</v>
      </c>
      <c r="S103" s="6">
        <f>L103*Q103</f>
        <v>2502.9407000000001</v>
      </c>
      <c r="T103" s="22">
        <f>S103/R103</f>
        <v>1.04097024052181</v>
      </c>
    </row>
    <row r="104" spans="2:20" ht="15.75" hidden="1" x14ac:dyDescent="0.25">
      <c r="B104" s="52"/>
      <c r="C104" s="4" t="s">
        <v>10</v>
      </c>
      <c r="D104" s="10"/>
      <c r="E104" s="10"/>
      <c r="F104" s="42"/>
      <c r="G104" s="42"/>
      <c r="H104" s="8" t="s">
        <v>19</v>
      </c>
      <c r="I104" s="10"/>
      <c r="J104" s="5"/>
      <c r="K104" s="5"/>
      <c r="L104" s="5"/>
      <c r="M104" s="5"/>
      <c r="N104" s="5"/>
      <c r="O104" s="5"/>
      <c r="P104" s="4"/>
      <c r="Q104" s="4"/>
      <c r="R104" s="6"/>
      <c r="S104" s="6"/>
      <c r="T104" s="6"/>
    </row>
    <row r="105" spans="2:20" ht="15.75" x14ac:dyDescent="0.25">
      <c r="B105" s="52"/>
      <c r="C105" s="4" t="s">
        <v>11</v>
      </c>
      <c r="D105" s="10" t="s">
        <v>22</v>
      </c>
      <c r="E105" s="10">
        <v>13</v>
      </c>
      <c r="F105" s="42"/>
      <c r="G105" s="42"/>
      <c r="H105" s="10">
        <v>2300.4</v>
      </c>
      <c r="I105" s="10">
        <v>2.47E-2</v>
      </c>
      <c r="J105" s="21">
        <f>0.0152*9/12</f>
        <v>1.14E-2</v>
      </c>
      <c r="K105" s="5">
        <f>(E105*H105)*I105</f>
        <v>738.65844000000004</v>
      </c>
      <c r="L105" s="5">
        <f>(E105*H105)*J105</f>
        <v>340.91928000000001</v>
      </c>
      <c r="M105" s="5"/>
      <c r="N105" s="5"/>
      <c r="O105" s="5"/>
      <c r="P105" s="4">
        <v>2688.64</v>
      </c>
      <c r="Q105" s="4">
        <v>2812.05</v>
      </c>
      <c r="R105" s="6">
        <f>I105*P105</f>
        <v>66.409407999999999</v>
      </c>
      <c r="S105" s="6">
        <f>J105*Q105</f>
        <v>32.057370000000006</v>
      </c>
      <c r="T105" s="22">
        <f>S105/R105</f>
        <v>0.48272332137036977</v>
      </c>
    </row>
    <row r="106" spans="2:20" ht="15.75" x14ac:dyDescent="0.25">
      <c r="B106" s="53"/>
      <c r="C106" s="19" t="s">
        <v>12</v>
      </c>
      <c r="D106" s="10"/>
      <c r="E106" s="10"/>
      <c r="F106" s="43"/>
      <c r="G106" s="43"/>
      <c r="H106" s="10"/>
      <c r="I106" s="10"/>
      <c r="J106" s="5"/>
      <c r="K106" s="5"/>
      <c r="L106" s="5"/>
      <c r="M106" s="5"/>
      <c r="N106" s="5"/>
      <c r="O106" s="5"/>
      <c r="P106" s="4"/>
      <c r="Q106" s="4"/>
      <c r="R106" s="6"/>
      <c r="S106" s="6"/>
      <c r="T106" s="6"/>
    </row>
    <row r="107" spans="2:20" ht="16.5" hidden="1" customHeight="1" x14ac:dyDescent="0.25">
      <c r="B107" s="51" t="s">
        <v>57</v>
      </c>
      <c r="C107" s="4" t="s">
        <v>9</v>
      </c>
      <c r="D107" s="10" t="s">
        <v>22</v>
      </c>
      <c r="E107" s="10">
        <v>13</v>
      </c>
      <c r="F107" s="50">
        <v>2009</v>
      </c>
      <c r="G107" s="50">
        <v>4</v>
      </c>
      <c r="H107" s="8" t="s">
        <v>19</v>
      </c>
      <c r="I107" s="10">
        <v>3.77</v>
      </c>
      <c r="J107" s="5">
        <v>3.77</v>
      </c>
      <c r="K107" s="5">
        <f>E107*I107</f>
        <v>49.01</v>
      </c>
      <c r="L107" s="5">
        <f>E107*J107</f>
        <v>49.01</v>
      </c>
      <c r="M107" s="5"/>
      <c r="N107" s="5"/>
      <c r="O107" s="5"/>
      <c r="P107" s="4">
        <v>49.06</v>
      </c>
      <c r="Q107" s="4">
        <v>51.07</v>
      </c>
      <c r="R107" s="6">
        <f>K107*P107</f>
        <v>2404.4306000000001</v>
      </c>
      <c r="S107" s="6">
        <f>L107*Q107</f>
        <v>2502.9407000000001</v>
      </c>
      <c r="T107" s="22">
        <f>S107/R107</f>
        <v>1.04097024052181</v>
      </c>
    </row>
    <row r="108" spans="2:20" ht="15.75" hidden="1" x14ac:dyDescent="0.25">
      <c r="B108" s="52"/>
      <c r="C108" s="4" t="s">
        <v>10</v>
      </c>
      <c r="D108" s="10"/>
      <c r="E108" s="10"/>
      <c r="F108" s="42"/>
      <c r="G108" s="42"/>
      <c r="H108" s="8" t="s">
        <v>19</v>
      </c>
      <c r="I108" s="10"/>
      <c r="J108" s="5"/>
      <c r="K108" s="5"/>
      <c r="L108" s="5"/>
      <c r="M108" s="5"/>
      <c r="N108" s="5"/>
      <c r="O108" s="5"/>
      <c r="P108" s="4"/>
      <c r="Q108" s="4"/>
      <c r="R108" s="6"/>
      <c r="S108" s="6"/>
      <c r="T108" s="6"/>
    </row>
    <row r="109" spans="2:20" ht="15.75" x14ac:dyDescent="0.25">
      <c r="B109" s="52"/>
      <c r="C109" s="4" t="s">
        <v>11</v>
      </c>
      <c r="D109" s="10" t="s">
        <v>22</v>
      </c>
      <c r="E109" s="10">
        <v>13</v>
      </c>
      <c r="F109" s="42"/>
      <c r="G109" s="42"/>
      <c r="H109" s="10">
        <v>2387.8000000000002</v>
      </c>
      <c r="I109" s="10">
        <v>2.47E-2</v>
      </c>
      <c r="J109" s="21">
        <f>0.0152*9/12</f>
        <v>1.14E-2</v>
      </c>
      <c r="K109" s="5">
        <f>(E109*H109)*I109</f>
        <v>766.72257999999999</v>
      </c>
      <c r="L109" s="5">
        <f>(E109*H109)*J109</f>
        <v>353.87196</v>
      </c>
      <c r="M109" s="5"/>
      <c r="N109" s="5"/>
      <c r="O109" s="5"/>
      <c r="P109" s="4">
        <v>2688.64</v>
      </c>
      <c r="Q109" s="4">
        <v>2812.05</v>
      </c>
      <c r="R109" s="6">
        <f>I109*P109</f>
        <v>66.409407999999999</v>
      </c>
      <c r="S109" s="6">
        <f>J109*Q109</f>
        <v>32.057370000000006</v>
      </c>
      <c r="T109" s="22">
        <f>S109/R109</f>
        <v>0.48272332137036977</v>
      </c>
    </row>
    <row r="110" spans="2:20" ht="15.75" x14ac:dyDescent="0.25">
      <c r="B110" s="53"/>
      <c r="C110" s="19" t="s">
        <v>12</v>
      </c>
      <c r="D110" s="10"/>
      <c r="E110" s="10"/>
      <c r="F110" s="43"/>
      <c r="G110" s="43"/>
      <c r="H110" s="10"/>
      <c r="I110" s="10"/>
      <c r="J110" s="5"/>
      <c r="K110" s="5"/>
      <c r="L110" s="5"/>
      <c r="M110" s="5"/>
      <c r="N110" s="5"/>
      <c r="O110" s="5"/>
      <c r="P110" s="4"/>
      <c r="Q110" s="4"/>
      <c r="R110" s="6"/>
      <c r="S110" s="6"/>
      <c r="T110" s="6"/>
    </row>
    <row r="111" spans="2:20" ht="15.75" hidden="1" x14ac:dyDescent="0.25">
      <c r="B111" s="51" t="s">
        <v>58</v>
      </c>
      <c r="C111" s="4" t="s">
        <v>9</v>
      </c>
      <c r="D111" s="10" t="s">
        <v>22</v>
      </c>
      <c r="E111" s="10">
        <v>13</v>
      </c>
      <c r="F111" s="50">
        <v>1981</v>
      </c>
      <c r="G111" s="50">
        <v>4</v>
      </c>
      <c r="H111" s="8" t="s">
        <v>19</v>
      </c>
      <c r="I111" s="10">
        <v>3.77</v>
      </c>
      <c r="J111" s="5">
        <v>3.77</v>
      </c>
      <c r="K111" s="5">
        <f>E111*I111</f>
        <v>49.01</v>
      </c>
      <c r="L111" s="5">
        <f>E111*J111</f>
        <v>49.01</v>
      </c>
      <c r="M111" s="5"/>
      <c r="N111" s="5"/>
      <c r="O111" s="5"/>
      <c r="P111" s="4">
        <v>49.06</v>
      </c>
      <c r="Q111" s="4">
        <v>51.07</v>
      </c>
      <c r="R111" s="6">
        <f>K111*P111</f>
        <v>2404.4306000000001</v>
      </c>
      <c r="S111" s="6">
        <f>L111*Q111</f>
        <v>2502.9407000000001</v>
      </c>
      <c r="T111" s="22">
        <f>S111/R111</f>
        <v>1.04097024052181</v>
      </c>
    </row>
    <row r="112" spans="2:20" ht="15.75" hidden="1" x14ac:dyDescent="0.25">
      <c r="B112" s="52"/>
      <c r="C112" s="4" t="s">
        <v>10</v>
      </c>
      <c r="D112" s="10"/>
      <c r="E112" s="10"/>
      <c r="F112" s="42"/>
      <c r="G112" s="42"/>
      <c r="H112" s="8" t="s">
        <v>19</v>
      </c>
      <c r="I112" s="10"/>
      <c r="J112" s="5"/>
      <c r="K112" s="5"/>
      <c r="L112" s="5"/>
      <c r="M112" s="5"/>
      <c r="N112" s="5"/>
      <c r="O112" s="5"/>
      <c r="P112" s="4"/>
      <c r="Q112" s="4"/>
      <c r="R112" s="6"/>
      <c r="S112" s="6"/>
      <c r="T112" s="6"/>
    </row>
    <row r="113" spans="2:20" ht="15.75" x14ac:dyDescent="0.25">
      <c r="B113" s="52"/>
      <c r="C113" s="4" t="s">
        <v>11</v>
      </c>
      <c r="D113" s="10" t="s">
        <v>22</v>
      </c>
      <c r="E113" s="10">
        <v>13</v>
      </c>
      <c r="F113" s="42"/>
      <c r="G113" s="42"/>
      <c r="H113" s="10">
        <v>713.4</v>
      </c>
      <c r="I113" s="10">
        <v>2.47E-2</v>
      </c>
      <c r="J113" s="21">
        <f>0.0283*9/12</f>
        <v>2.1224999999999997E-2</v>
      </c>
      <c r="K113" s="5">
        <f>(E113*H113)*I113</f>
        <v>229.07273999999998</v>
      </c>
      <c r="L113" s="5">
        <f>(E113*H113)*J113</f>
        <v>196.84489499999995</v>
      </c>
      <c r="M113" s="5"/>
      <c r="N113" s="5"/>
      <c r="O113" s="5"/>
      <c r="P113" s="4">
        <v>2688.64</v>
      </c>
      <c r="Q113" s="4">
        <v>2812.05</v>
      </c>
      <c r="R113" s="6">
        <f>I113*P113</f>
        <v>66.409407999999999</v>
      </c>
      <c r="S113" s="6">
        <f>J113*Q113</f>
        <v>59.685761249999999</v>
      </c>
      <c r="T113" s="22">
        <f>S113/R113</f>
        <v>0.89875460491983306</v>
      </c>
    </row>
    <row r="114" spans="2:20" ht="15.75" x14ac:dyDescent="0.25">
      <c r="B114" s="53"/>
      <c r="C114" s="19" t="s">
        <v>12</v>
      </c>
      <c r="D114" s="10"/>
      <c r="E114" s="10"/>
      <c r="F114" s="43"/>
      <c r="G114" s="43"/>
      <c r="H114" s="10"/>
      <c r="I114" s="10"/>
      <c r="J114" s="5"/>
      <c r="K114" s="5"/>
      <c r="L114" s="5"/>
      <c r="M114" s="5"/>
      <c r="N114" s="5"/>
      <c r="O114" s="5"/>
      <c r="P114" s="4"/>
      <c r="Q114" s="4"/>
      <c r="R114" s="6"/>
      <c r="S114" s="6"/>
      <c r="T114" s="6"/>
    </row>
    <row r="115" spans="2:20" ht="15.75" hidden="1" x14ac:dyDescent="0.25">
      <c r="B115" s="51" t="s">
        <v>59</v>
      </c>
      <c r="C115" s="4" t="s">
        <v>9</v>
      </c>
      <c r="D115" s="10" t="s">
        <v>22</v>
      </c>
      <c r="E115" s="10">
        <v>13</v>
      </c>
      <c r="F115" s="50">
        <v>1980</v>
      </c>
      <c r="G115" s="50">
        <v>4</v>
      </c>
      <c r="H115" s="8" t="s">
        <v>19</v>
      </c>
      <c r="I115" s="10">
        <v>3.77</v>
      </c>
      <c r="J115" s="5">
        <v>3.77</v>
      </c>
      <c r="K115" s="5">
        <f>E115*I115</f>
        <v>49.01</v>
      </c>
      <c r="L115" s="5">
        <f>E115*J115</f>
        <v>49.01</v>
      </c>
      <c r="M115" s="5"/>
      <c r="N115" s="5"/>
      <c r="O115" s="5"/>
      <c r="P115" s="4">
        <v>49.06</v>
      </c>
      <c r="Q115" s="4">
        <v>51.07</v>
      </c>
      <c r="R115" s="6">
        <f>K115*P115</f>
        <v>2404.4306000000001</v>
      </c>
      <c r="S115" s="6">
        <f>L115*Q115</f>
        <v>2502.9407000000001</v>
      </c>
      <c r="T115" s="22">
        <f>S115/R115</f>
        <v>1.04097024052181</v>
      </c>
    </row>
    <row r="116" spans="2:20" ht="15.75" hidden="1" x14ac:dyDescent="0.25">
      <c r="B116" s="52"/>
      <c r="C116" s="4" t="s">
        <v>10</v>
      </c>
      <c r="D116" s="10"/>
      <c r="E116" s="10"/>
      <c r="F116" s="42"/>
      <c r="G116" s="42"/>
      <c r="H116" s="8" t="s">
        <v>19</v>
      </c>
      <c r="I116" s="10"/>
      <c r="J116" s="5"/>
      <c r="K116" s="5"/>
      <c r="L116" s="5"/>
      <c r="M116" s="5"/>
      <c r="N116" s="5"/>
      <c r="O116" s="5"/>
      <c r="P116" s="4"/>
      <c r="Q116" s="4"/>
      <c r="R116" s="6"/>
      <c r="S116" s="6"/>
      <c r="T116" s="6"/>
    </row>
    <row r="117" spans="2:20" ht="15.75" x14ac:dyDescent="0.25">
      <c r="B117" s="52"/>
      <c r="C117" s="4" t="s">
        <v>11</v>
      </c>
      <c r="D117" s="10" t="s">
        <v>22</v>
      </c>
      <c r="E117" s="10">
        <v>13</v>
      </c>
      <c r="F117" s="42"/>
      <c r="G117" s="42"/>
      <c r="H117" s="10">
        <v>713.5</v>
      </c>
      <c r="I117" s="10">
        <v>2.47E-2</v>
      </c>
      <c r="J117" s="21">
        <f>0.0283*9/12</f>
        <v>2.1224999999999997E-2</v>
      </c>
      <c r="K117" s="5">
        <f>(E117*H117)*I117</f>
        <v>229.10485</v>
      </c>
      <c r="L117" s="5">
        <f>(E117*H117)*J117</f>
        <v>196.87248749999998</v>
      </c>
      <c r="M117" s="5"/>
      <c r="N117" s="5"/>
      <c r="O117" s="5"/>
      <c r="P117" s="4">
        <v>2688.64</v>
      </c>
      <c r="Q117" s="4">
        <v>2812.05</v>
      </c>
      <c r="R117" s="6">
        <f>I117*P117</f>
        <v>66.409407999999999</v>
      </c>
      <c r="S117" s="6">
        <f>J117*Q117</f>
        <v>59.685761249999999</v>
      </c>
      <c r="T117" s="22">
        <f>S117/R117</f>
        <v>0.89875460491983306</v>
      </c>
    </row>
    <row r="118" spans="2:20" ht="15.75" x14ac:dyDescent="0.25">
      <c r="B118" s="53"/>
      <c r="C118" s="19" t="s">
        <v>12</v>
      </c>
      <c r="D118" s="10"/>
      <c r="E118" s="10"/>
      <c r="F118" s="43"/>
      <c r="G118" s="43"/>
      <c r="H118" s="10"/>
      <c r="I118" s="10"/>
      <c r="J118" s="5"/>
      <c r="K118" s="5"/>
      <c r="L118" s="5"/>
      <c r="M118" s="5"/>
      <c r="N118" s="5"/>
      <c r="O118" s="5"/>
      <c r="P118" s="4"/>
      <c r="Q118" s="4"/>
      <c r="R118" s="6"/>
      <c r="S118" s="6"/>
      <c r="T118" s="6"/>
    </row>
    <row r="119" spans="2:20" ht="15.75" hidden="1" x14ac:dyDescent="0.25">
      <c r="B119" s="51" t="s">
        <v>60</v>
      </c>
      <c r="C119" s="4" t="s">
        <v>9</v>
      </c>
      <c r="D119" s="10" t="s">
        <v>22</v>
      </c>
      <c r="E119" s="10">
        <v>13</v>
      </c>
      <c r="F119" s="50">
        <v>1974</v>
      </c>
      <c r="G119" s="50">
        <v>2</v>
      </c>
      <c r="H119" s="8" t="s">
        <v>19</v>
      </c>
      <c r="I119" s="10">
        <v>3.77</v>
      </c>
      <c r="J119" s="5">
        <v>3.77</v>
      </c>
      <c r="K119" s="5">
        <f>E119*I119</f>
        <v>49.01</v>
      </c>
      <c r="L119" s="5">
        <f>E119*J119</f>
        <v>49.01</v>
      </c>
      <c r="M119" s="5"/>
      <c r="N119" s="5"/>
      <c r="O119" s="5"/>
      <c r="P119" s="4">
        <v>49.06</v>
      </c>
      <c r="Q119" s="4">
        <v>51.07</v>
      </c>
      <c r="R119" s="6">
        <f>K119*P119</f>
        <v>2404.4306000000001</v>
      </c>
      <c r="S119" s="6">
        <f>L119*Q119</f>
        <v>2502.9407000000001</v>
      </c>
      <c r="T119" s="22">
        <f>S119/R119</f>
        <v>1.04097024052181</v>
      </c>
    </row>
    <row r="120" spans="2:20" ht="15.75" hidden="1" x14ac:dyDescent="0.25">
      <c r="B120" s="52"/>
      <c r="C120" s="4" t="s">
        <v>10</v>
      </c>
      <c r="D120" s="10"/>
      <c r="E120" s="10"/>
      <c r="F120" s="42"/>
      <c r="G120" s="42"/>
      <c r="H120" s="8" t="s">
        <v>19</v>
      </c>
      <c r="I120" s="10"/>
      <c r="J120" s="5"/>
      <c r="K120" s="5"/>
      <c r="L120" s="5"/>
      <c r="M120" s="5"/>
      <c r="N120" s="5"/>
      <c r="O120" s="5"/>
      <c r="P120" s="4"/>
      <c r="Q120" s="4"/>
      <c r="R120" s="6"/>
      <c r="S120" s="6"/>
      <c r="T120" s="6"/>
    </row>
    <row r="121" spans="2:20" ht="15.75" x14ac:dyDescent="0.25">
      <c r="B121" s="52"/>
      <c r="C121" s="4" t="s">
        <v>11</v>
      </c>
      <c r="D121" s="10" t="s">
        <v>22</v>
      </c>
      <c r="E121" s="10">
        <v>13</v>
      </c>
      <c r="F121" s="42"/>
      <c r="G121" s="42"/>
      <c r="H121" s="10">
        <v>753.14</v>
      </c>
      <c r="I121" s="10">
        <v>2.47E-2</v>
      </c>
      <c r="J121" s="21">
        <f>0.0455*9/12</f>
        <v>3.4124999999999996E-2</v>
      </c>
      <c r="K121" s="5">
        <f>(E121*H121)*I121</f>
        <v>241.83325399999998</v>
      </c>
      <c r="L121" s="5">
        <f>(E121*H121)*J121</f>
        <v>334.11173249999996</v>
      </c>
      <c r="M121" s="5"/>
      <c r="N121" s="5"/>
      <c r="O121" s="5"/>
      <c r="P121" s="4">
        <v>2688.64</v>
      </c>
      <c r="Q121" s="4">
        <v>2812.05</v>
      </c>
      <c r="R121" s="6">
        <f>I121*P121</f>
        <v>66.409407999999999</v>
      </c>
      <c r="S121" s="6">
        <f>J121*Q121</f>
        <v>95.961206249999989</v>
      </c>
      <c r="T121" s="22">
        <f>S121/R121</f>
        <v>1.4449941527863039</v>
      </c>
    </row>
    <row r="122" spans="2:20" ht="15.75" x14ac:dyDescent="0.25">
      <c r="B122" s="53"/>
      <c r="C122" s="19" t="s">
        <v>12</v>
      </c>
      <c r="D122" s="10"/>
      <c r="E122" s="10"/>
      <c r="F122" s="43"/>
      <c r="G122" s="43"/>
      <c r="H122" s="10"/>
      <c r="I122" s="10"/>
      <c r="J122" s="5"/>
      <c r="K122" s="5"/>
      <c r="L122" s="5"/>
      <c r="M122" s="5"/>
      <c r="N122" s="5"/>
      <c r="O122" s="5"/>
      <c r="P122" s="4"/>
      <c r="Q122" s="4"/>
      <c r="R122" s="6"/>
      <c r="S122" s="6"/>
      <c r="T122" s="6"/>
    </row>
    <row r="123" spans="2:20" ht="15.75" hidden="1" customHeight="1" x14ac:dyDescent="0.25">
      <c r="B123" s="51" t="s">
        <v>61</v>
      </c>
      <c r="C123" s="4" t="s">
        <v>9</v>
      </c>
      <c r="D123" s="10" t="s">
        <v>22</v>
      </c>
      <c r="E123" s="10">
        <v>13</v>
      </c>
      <c r="F123" s="50">
        <v>1985</v>
      </c>
      <c r="G123" s="50">
        <v>2</v>
      </c>
      <c r="H123" s="8" t="s">
        <v>19</v>
      </c>
      <c r="I123" s="10">
        <v>3.77</v>
      </c>
      <c r="J123" s="5">
        <v>3.77</v>
      </c>
      <c r="K123" s="5">
        <f>E123*I123</f>
        <v>49.01</v>
      </c>
      <c r="L123" s="5">
        <f>E123*J123</f>
        <v>49.01</v>
      </c>
      <c r="M123" s="5"/>
      <c r="N123" s="5"/>
      <c r="O123" s="5"/>
      <c r="P123" s="4">
        <v>49.06</v>
      </c>
      <c r="Q123" s="4">
        <v>51.07</v>
      </c>
      <c r="R123" s="6">
        <f>K123*P123</f>
        <v>2404.4306000000001</v>
      </c>
      <c r="S123" s="6">
        <f>L123*Q123</f>
        <v>2502.9407000000001</v>
      </c>
      <c r="T123" s="22">
        <f>S123/R123</f>
        <v>1.04097024052181</v>
      </c>
    </row>
    <row r="124" spans="2:20" ht="15.75" hidden="1" x14ac:dyDescent="0.25">
      <c r="B124" s="52"/>
      <c r="C124" s="4" t="s">
        <v>10</v>
      </c>
      <c r="D124" s="10"/>
      <c r="E124" s="10"/>
      <c r="F124" s="42"/>
      <c r="G124" s="42"/>
      <c r="H124" s="8" t="s">
        <v>19</v>
      </c>
      <c r="I124" s="10"/>
      <c r="J124" s="5"/>
      <c r="K124" s="5"/>
      <c r="L124" s="5"/>
      <c r="M124" s="5"/>
      <c r="N124" s="5"/>
      <c r="O124" s="5"/>
      <c r="P124" s="4"/>
      <c r="Q124" s="4"/>
      <c r="R124" s="6"/>
      <c r="S124" s="6"/>
      <c r="T124" s="6"/>
    </row>
    <row r="125" spans="2:20" ht="15.75" x14ac:dyDescent="0.25">
      <c r="B125" s="52"/>
      <c r="C125" s="4" t="s">
        <v>11</v>
      </c>
      <c r="D125" s="10" t="s">
        <v>22</v>
      </c>
      <c r="E125" s="10">
        <v>13</v>
      </c>
      <c r="F125" s="42"/>
      <c r="G125" s="42"/>
      <c r="H125" s="10">
        <v>360</v>
      </c>
      <c r="I125" s="10">
        <v>2.47E-2</v>
      </c>
      <c r="J125" s="21">
        <f>0.0455*9/12</f>
        <v>3.4124999999999996E-2</v>
      </c>
      <c r="K125" s="5">
        <f>(E125*H125)*I125</f>
        <v>115.596</v>
      </c>
      <c r="L125" s="5">
        <f>(E125*H125)*J125</f>
        <v>159.70499999999998</v>
      </c>
      <c r="M125" s="5"/>
      <c r="N125" s="5"/>
      <c r="O125" s="5"/>
      <c r="P125" s="4">
        <v>2688.64</v>
      </c>
      <c r="Q125" s="4">
        <v>2812.05</v>
      </c>
      <c r="R125" s="6">
        <f>I125*P125</f>
        <v>66.409407999999999</v>
      </c>
      <c r="S125" s="6">
        <f>J125*Q125</f>
        <v>95.961206249999989</v>
      </c>
      <c r="T125" s="22">
        <f>S125/R125</f>
        <v>1.4449941527863039</v>
      </c>
    </row>
    <row r="126" spans="2:20" ht="15.75" x14ac:dyDescent="0.25">
      <c r="B126" s="53"/>
      <c r="C126" s="19" t="s">
        <v>12</v>
      </c>
      <c r="D126" s="10"/>
      <c r="E126" s="10"/>
      <c r="F126" s="43"/>
      <c r="G126" s="43"/>
      <c r="H126" s="10"/>
      <c r="I126" s="10"/>
      <c r="J126" s="5"/>
      <c r="K126" s="5"/>
      <c r="L126" s="5"/>
      <c r="M126" s="5"/>
      <c r="N126" s="5"/>
      <c r="O126" s="5"/>
      <c r="P126" s="4"/>
      <c r="Q126" s="4"/>
      <c r="R126" s="6"/>
      <c r="S126" s="6"/>
      <c r="T126" s="6"/>
    </row>
    <row r="127" spans="2:20" ht="15.75" hidden="1" x14ac:dyDescent="0.25">
      <c r="B127" s="51" t="s">
        <v>62</v>
      </c>
      <c r="C127" s="4" t="s">
        <v>9</v>
      </c>
      <c r="D127" s="10" t="s">
        <v>22</v>
      </c>
      <c r="E127" s="10">
        <v>13</v>
      </c>
      <c r="F127" s="50">
        <v>1992</v>
      </c>
      <c r="G127" s="50">
        <v>3</v>
      </c>
      <c r="H127" s="8" t="s">
        <v>19</v>
      </c>
      <c r="I127" s="10">
        <v>3.77</v>
      </c>
      <c r="J127" s="5">
        <v>3.77</v>
      </c>
      <c r="K127" s="5">
        <f>E127*I127</f>
        <v>49.01</v>
      </c>
      <c r="L127" s="5">
        <f>E127*J127</f>
        <v>49.01</v>
      </c>
      <c r="M127" s="5"/>
      <c r="N127" s="5"/>
      <c r="O127" s="5"/>
      <c r="P127" s="4">
        <v>49.06</v>
      </c>
      <c r="Q127" s="4">
        <v>51.07</v>
      </c>
      <c r="R127" s="6">
        <f>K127*P127</f>
        <v>2404.4306000000001</v>
      </c>
      <c r="S127" s="6">
        <f>L127*Q127</f>
        <v>2502.9407000000001</v>
      </c>
      <c r="T127" s="22">
        <f>S127/R127</f>
        <v>1.04097024052181</v>
      </c>
    </row>
    <row r="128" spans="2:20" ht="15.75" hidden="1" x14ac:dyDescent="0.25">
      <c r="B128" s="52"/>
      <c r="C128" s="4" t="s">
        <v>10</v>
      </c>
      <c r="D128" s="10"/>
      <c r="E128" s="10"/>
      <c r="F128" s="42"/>
      <c r="G128" s="42"/>
      <c r="H128" s="8" t="s">
        <v>19</v>
      </c>
      <c r="I128" s="10"/>
      <c r="J128" s="5"/>
      <c r="K128" s="5"/>
      <c r="L128" s="5"/>
      <c r="M128" s="5"/>
      <c r="N128" s="5"/>
      <c r="O128" s="5"/>
      <c r="P128" s="4"/>
      <c r="Q128" s="4"/>
      <c r="R128" s="6"/>
      <c r="S128" s="6"/>
      <c r="T128" s="6"/>
    </row>
    <row r="129" spans="2:20" ht="15.75" x14ac:dyDescent="0.25">
      <c r="B129" s="52"/>
      <c r="C129" s="4" t="s">
        <v>11</v>
      </c>
      <c r="D129" s="10" t="s">
        <v>22</v>
      </c>
      <c r="E129" s="10">
        <v>13</v>
      </c>
      <c r="F129" s="42"/>
      <c r="G129" s="42"/>
      <c r="H129" s="10">
        <v>368</v>
      </c>
      <c r="I129" s="10">
        <v>2.47E-2</v>
      </c>
      <c r="J129" s="21">
        <f>0.0283*9/12</f>
        <v>2.1224999999999997E-2</v>
      </c>
      <c r="K129" s="5">
        <f>(E129*H129)*I129</f>
        <v>118.1648</v>
      </c>
      <c r="L129" s="5">
        <f>(E129*H129)*J129</f>
        <v>101.54039999999999</v>
      </c>
      <c r="M129" s="5"/>
      <c r="N129" s="5"/>
      <c r="O129" s="5"/>
      <c r="P129" s="4">
        <v>2688.64</v>
      </c>
      <c r="Q129" s="4">
        <v>2812.05</v>
      </c>
      <c r="R129" s="6">
        <f>I129*P129</f>
        <v>66.409407999999999</v>
      </c>
      <c r="S129" s="6">
        <f>J129*Q129</f>
        <v>59.685761249999999</v>
      </c>
      <c r="T129" s="22">
        <f>S129/R129</f>
        <v>0.89875460491983306</v>
      </c>
    </row>
    <row r="130" spans="2:20" ht="27" customHeight="1" x14ac:dyDescent="0.25">
      <c r="B130" s="53"/>
      <c r="C130" s="19" t="s">
        <v>12</v>
      </c>
      <c r="D130" s="10"/>
      <c r="E130" s="10"/>
      <c r="F130" s="43"/>
      <c r="G130" s="43"/>
      <c r="H130" s="10"/>
      <c r="I130" s="10"/>
      <c r="J130" s="5"/>
      <c r="K130" s="5"/>
      <c r="L130" s="5"/>
      <c r="M130" s="5"/>
      <c r="N130" s="5"/>
      <c r="O130" s="5"/>
      <c r="P130" s="4"/>
      <c r="Q130" s="4"/>
      <c r="R130" s="6"/>
      <c r="S130" s="6"/>
      <c r="T130" s="6"/>
    </row>
    <row r="131" spans="2:20" ht="15.75" hidden="1" x14ac:dyDescent="0.25">
      <c r="B131" s="51" t="s">
        <v>63</v>
      </c>
      <c r="C131" s="4" t="s">
        <v>9</v>
      </c>
      <c r="D131" s="10" t="s">
        <v>22</v>
      </c>
      <c r="E131" s="10">
        <v>13</v>
      </c>
      <c r="F131" s="50">
        <v>1980</v>
      </c>
      <c r="G131" s="50">
        <v>2</v>
      </c>
      <c r="H131" s="8" t="s">
        <v>19</v>
      </c>
      <c r="I131" s="10">
        <v>3.77</v>
      </c>
      <c r="J131" s="5">
        <v>3.77</v>
      </c>
      <c r="K131" s="5">
        <f>E131*I131</f>
        <v>49.01</v>
      </c>
      <c r="L131" s="5">
        <f>E131*J131</f>
        <v>49.01</v>
      </c>
      <c r="M131" s="5"/>
      <c r="N131" s="5"/>
      <c r="O131" s="5"/>
      <c r="P131" s="4">
        <v>49.06</v>
      </c>
      <c r="Q131" s="4">
        <v>51.07</v>
      </c>
      <c r="R131" s="6">
        <f>K131*P131</f>
        <v>2404.4306000000001</v>
      </c>
      <c r="S131" s="6">
        <f>L131*Q131</f>
        <v>2502.9407000000001</v>
      </c>
      <c r="T131" s="22">
        <f>S131/R131</f>
        <v>1.04097024052181</v>
      </c>
    </row>
    <row r="132" spans="2:20" ht="15.75" hidden="1" x14ac:dyDescent="0.25">
      <c r="B132" s="52"/>
      <c r="C132" s="4" t="s">
        <v>10</v>
      </c>
      <c r="D132" s="10"/>
      <c r="E132" s="10"/>
      <c r="F132" s="42"/>
      <c r="G132" s="42"/>
      <c r="H132" s="8" t="s">
        <v>19</v>
      </c>
      <c r="I132" s="10"/>
      <c r="J132" s="5"/>
      <c r="K132" s="5"/>
      <c r="L132" s="5"/>
      <c r="M132" s="5"/>
      <c r="N132" s="5"/>
      <c r="O132" s="5"/>
      <c r="P132" s="4"/>
      <c r="Q132" s="4"/>
      <c r="R132" s="6"/>
      <c r="S132" s="6"/>
      <c r="T132" s="6"/>
    </row>
    <row r="133" spans="2:20" ht="15.75" x14ac:dyDescent="0.25">
      <c r="B133" s="52"/>
      <c r="C133" s="4" t="s">
        <v>11</v>
      </c>
      <c r="D133" s="10" t="s">
        <v>22</v>
      </c>
      <c r="E133" s="10">
        <v>13</v>
      </c>
      <c r="F133" s="42"/>
      <c r="G133" s="42"/>
      <c r="H133" s="10">
        <v>882.3</v>
      </c>
      <c r="I133" s="10">
        <v>2.47E-2</v>
      </c>
      <c r="J133" s="21">
        <f>0.0455*9/12</f>
        <v>3.4124999999999996E-2</v>
      </c>
      <c r="K133" s="5">
        <f>(E133*H133)*I133</f>
        <v>283.30653000000001</v>
      </c>
      <c r="L133" s="5">
        <f>(E133*H133)*J133</f>
        <v>391.41033749999991</v>
      </c>
      <c r="M133" s="5"/>
      <c r="N133" s="5"/>
      <c r="O133" s="5"/>
      <c r="P133" s="4">
        <v>2688.64</v>
      </c>
      <c r="Q133" s="4">
        <v>2812.05</v>
      </c>
      <c r="R133" s="6">
        <f>I133*P133</f>
        <v>66.409407999999999</v>
      </c>
      <c r="S133" s="6">
        <f>J133*Q133</f>
        <v>95.961206249999989</v>
      </c>
      <c r="T133" s="22">
        <f>S133/R133</f>
        <v>1.4449941527863039</v>
      </c>
    </row>
    <row r="134" spans="2:20" ht="27.75" customHeight="1" x14ac:dyDescent="0.25">
      <c r="B134" s="53"/>
      <c r="C134" s="19" t="s">
        <v>12</v>
      </c>
      <c r="D134" s="10"/>
      <c r="E134" s="10"/>
      <c r="F134" s="43"/>
      <c r="G134" s="43"/>
      <c r="H134" s="10"/>
      <c r="I134" s="10"/>
      <c r="J134" s="5"/>
      <c r="K134" s="5"/>
      <c r="L134" s="5"/>
      <c r="M134" s="5"/>
      <c r="N134" s="5"/>
      <c r="O134" s="5"/>
      <c r="P134" s="4"/>
      <c r="Q134" s="4"/>
      <c r="R134" s="6"/>
      <c r="S134" s="6"/>
      <c r="T134" s="6"/>
    </row>
    <row r="135" spans="2:20" ht="15.75" hidden="1" x14ac:dyDescent="0.25">
      <c r="B135" s="51" t="s">
        <v>64</v>
      </c>
      <c r="C135" s="4" t="s">
        <v>9</v>
      </c>
      <c r="D135" s="10" t="s">
        <v>22</v>
      </c>
      <c r="E135" s="10">
        <v>13</v>
      </c>
      <c r="F135" s="50">
        <v>1968</v>
      </c>
      <c r="G135" s="50">
        <v>2</v>
      </c>
      <c r="H135" s="8" t="s">
        <v>19</v>
      </c>
      <c r="I135" s="10">
        <v>3.77</v>
      </c>
      <c r="J135" s="5">
        <v>3.77</v>
      </c>
      <c r="K135" s="5">
        <f>E135*I135</f>
        <v>49.01</v>
      </c>
      <c r="L135" s="5">
        <f>E135*J135</f>
        <v>49.01</v>
      </c>
      <c r="M135" s="5"/>
      <c r="N135" s="5"/>
      <c r="O135" s="5"/>
      <c r="P135" s="4">
        <v>49.06</v>
      </c>
      <c r="Q135" s="4">
        <v>51.07</v>
      </c>
      <c r="R135" s="6">
        <f>K135*P135</f>
        <v>2404.4306000000001</v>
      </c>
      <c r="S135" s="6">
        <f>L135*Q135</f>
        <v>2502.9407000000001</v>
      </c>
      <c r="T135" s="22">
        <f>S135/R135</f>
        <v>1.04097024052181</v>
      </c>
    </row>
    <row r="136" spans="2:20" ht="15.75" hidden="1" x14ac:dyDescent="0.25">
      <c r="B136" s="52"/>
      <c r="C136" s="4" t="s">
        <v>10</v>
      </c>
      <c r="D136" s="10"/>
      <c r="E136" s="10"/>
      <c r="F136" s="42"/>
      <c r="G136" s="42"/>
      <c r="H136" s="8" t="s">
        <v>19</v>
      </c>
      <c r="I136" s="10"/>
      <c r="J136" s="5"/>
      <c r="K136" s="5"/>
      <c r="L136" s="5"/>
      <c r="M136" s="5"/>
      <c r="N136" s="5"/>
      <c r="O136" s="5"/>
      <c r="P136" s="4"/>
      <c r="Q136" s="4"/>
      <c r="R136" s="6"/>
      <c r="S136" s="6"/>
      <c r="T136" s="6"/>
    </row>
    <row r="137" spans="2:20" ht="15.75" x14ac:dyDescent="0.25">
      <c r="B137" s="52"/>
      <c r="C137" s="4" t="s">
        <v>11</v>
      </c>
      <c r="D137" s="10" t="s">
        <v>22</v>
      </c>
      <c r="E137" s="10">
        <v>13</v>
      </c>
      <c r="F137" s="42"/>
      <c r="G137" s="42"/>
      <c r="H137" s="10">
        <v>337.38</v>
      </c>
      <c r="I137" s="10">
        <v>2.47E-2</v>
      </c>
      <c r="J137" s="21">
        <f>0.0455*9/12</f>
        <v>3.4124999999999996E-2</v>
      </c>
      <c r="K137" s="5">
        <f>(E137*H137)*I137</f>
        <v>108.33271799999999</v>
      </c>
      <c r="L137" s="5">
        <f>(E137*H137)*J137</f>
        <v>149.67020249999996</v>
      </c>
      <c r="M137" s="5"/>
      <c r="N137" s="5"/>
      <c r="O137" s="5"/>
      <c r="P137" s="4">
        <v>2688.64</v>
      </c>
      <c r="Q137" s="4">
        <v>2812.05</v>
      </c>
      <c r="R137" s="6">
        <f>I137*P137</f>
        <v>66.409407999999999</v>
      </c>
      <c r="S137" s="6">
        <f>J137*Q137</f>
        <v>95.961206249999989</v>
      </c>
      <c r="T137" s="22">
        <f>S137/R137</f>
        <v>1.4449941527863039</v>
      </c>
    </row>
    <row r="138" spans="2:20" ht="22.5" customHeight="1" x14ac:dyDescent="0.25">
      <c r="B138" s="53"/>
      <c r="C138" s="19" t="s">
        <v>12</v>
      </c>
      <c r="D138" s="10"/>
      <c r="E138" s="10"/>
      <c r="F138" s="43"/>
      <c r="G138" s="43"/>
      <c r="H138" s="10"/>
      <c r="I138" s="10"/>
      <c r="J138" s="5"/>
      <c r="K138" s="5"/>
      <c r="L138" s="5"/>
      <c r="M138" s="5"/>
      <c r="N138" s="5"/>
      <c r="O138" s="5"/>
      <c r="P138" s="4"/>
      <c r="Q138" s="4"/>
      <c r="R138" s="6"/>
      <c r="S138" s="6"/>
      <c r="T138" s="6"/>
    </row>
    <row r="139" spans="2:20" ht="15.75" hidden="1" x14ac:dyDescent="0.25">
      <c r="B139" s="51" t="s">
        <v>65</v>
      </c>
      <c r="C139" s="4" t="s">
        <v>9</v>
      </c>
      <c r="D139" s="10" t="s">
        <v>22</v>
      </c>
      <c r="E139" s="10">
        <v>13</v>
      </c>
      <c r="F139" s="50">
        <v>1989</v>
      </c>
      <c r="G139" s="50">
        <v>2</v>
      </c>
      <c r="H139" s="8" t="s">
        <v>19</v>
      </c>
      <c r="I139" s="10">
        <v>3.77</v>
      </c>
      <c r="J139" s="5">
        <v>3.77</v>
      </c>
      <c r="K139" s="5">
        <f>E139*I139</f>
        <v>49.01</v>
      </c>
      <c r="L139" s="5">
        <f>E139*J139</f>
        <v>49.01</v>
      </c>
      <c r="M139" s="5"/>
      <c r="N139" s="5"/>
      <c r="O139" s="5"/>
      <c r="P139" s="4">
        <v>49.06</v>
      </c>
      <c r="Q139" s="4">
        <v>51.07</v>
      </c>
      <c r="R139" s="6">
        <f>K139*P139</f>
        <v>2404.4306000000001</v>
      </c>
      <c r="S139" s="6">
        <f>L139*Q139</f>
        <v>2502.9407000000001</v>
      </c>
      <c r="T139" s="22">
        <f>S139/R139</f>
        <v>1.04097024052181</v>
      </c>
    </row>
    <row r="140" spans="2:20" ht="15.75" hidden="1" x14ac:dyDescent="0.25">
      <c r="B140" s="52"/>
      <c r="C140" s="4" t="s">
        <v>10</v>
      </c>
      <c r="D140" s="10"/>
      <c r="E140" s="10"/>
      <c r="F140" s="42"/>
      <c r="G140" s="42"/>
      <c r="H140" s="8" t="s">
        <v>19</v>
      </c>
      <c r="I140" s="10"/>
      <c r="J140" s="5"/>
      <c r="K140" s="5"/>
      <c r="L140" s="5"/>
      <c r="M140" s="5"/>
      <c r="N140" s="5"/>
      <c r="O140" s="5"/>
      <c r="P140" s="4"/>
      <c r="Q140" s="4"/>
      <c r="R140" s="6"/>
      <c r="S140" s="6"/>
      <c r="T140" s="6"/>
    </row>
    <row r="141" spans="2:20" ht="15.75" x14ac:dyDescent="0.25">
      <c r="B141" s="52"/>
      <c r="C141" s="4" t="s">
        <v>11</v>
      </c>
      <c r="D141" s="10" t="s">
        <v>22</v>
      </c>
      <c r="E141" s="10">
        <v>13</v>
      </c>
      <c r="F141" s="42"/>
      <c r="G141" s="42"/>
      <c r="H141" s="10">
        <v>333.1</v>
      </c>
      <c r="I141" s="10">
        <v>2.47E-2</v>
      </c>
      <c r="J141" s="21">
        <f>0.0455*9/12</f>
        <v>3.4124999999999996E-2</v>
      </c>
      <c r="K141" s="5">
        <f>(E141*H141)*I141</f>
        <v>106.95841</v>
      </c>
      <c r="L141" s="5">
        <f>(E141*H141)*J141</f>
        <v>147.77148749999998</v>
      </c>
      <c r="M141" s="5"/>
      <c r="N141" s="5"/>
      <c r="O141" s="5"/>
      <c r="P141" s="4">
        <v>2688.64</v>
      </c>
      <c r="Q141" s="4">
        <v>2812.05</v>
      </c>
      <c r="R141" s="6">
        <f>I141*P141</f>
        <v>66.409407999999999</v>
      </c>
      <c r="S141" s="6">
        <f>J141*Q141</f>
        <v>95.961206249999989</v>
      </c>
      <c r="T141" s="22">
        <f>S141/R141</f>
        <v>1.4449941527863039</v>
      </c>
    </row>
    <row r="142" spans="2:20" ht="24" customHeight="1" x14ac:dyDescent="0.25">
      <c r="B142" s="53"/>
      <c r="C142" s="19" t="s">
        <v>12</v>
      </c>
      <c r="D142" s="10"/>
      <c r="E142" s="10"/>
      <c r="F142" s="43"/>
      <c r="G142" s="43"/>
      <c r="H142" s="10"/>
      <c r="I142" s="10"/>
      <c r="J142" s="5"/>
      <c r="K142" s="5"/>
      <c r="L142" s="5"/>
      <c r="M142" s="5"/>
      <c r="N142" s="5"/>
      <c r="O142" s="5"/>
      <c r="P142" s="4"/>
      <c r="Q142" s="4"/>
      <c r="R142" s="6"/>
      <c r="S142" s="6"/>
      <c r="T142" s="6"/>
    </row>
    <row r="143" spans="2:20" ht="15.75" hidden="1" x14ac:dyDescent="0.25">
      <c r="B143" s="51" t="s">
        <v>66</v>
      </c>
      <c r="C143" s="4" t="s">
        <v>9</v>
      </c>
      <c r="D143" s="10" t="s">
        <v>22</v>
      </c>
      <c r="E143" s="10">
        <v>13</v>
      </c>
      <c r="F143" s="50">
        <v>1975</v>
      </c>
      <c r="G143" s="50">
        <v>2</v>
      </c>
      <c r="H143" s="8" t="s">
        <v>19</v>
      </c>
      <c r="I143" s="10">
        <v>3.77</v>
      </c>
      <c r="J143" s="5">
        <v>3.77</v>
      </c>
      <c r="K143" s="5">
        <f>E143*I143</f>
        <v>49.01</v>
      </c>
      <c r="L143" s="5">
        <f>E143*J143</f>
        <v>49.01</v>
      </c>
      <c r="M143" s="5"/>
      <c r="N143" s="5"/>
      <c r="O143" s="5"/>
      <c r="P143" s="4">
        <v>49.06</v>
      </c>
      <c r="Q143" s="4">
        <v>51.07</v>
      </c>
      <c r="R143" s="6">
        <f>K143*P143</f>
        <v>2404.4306000000001</v>
      </c>
      <c r="S143" s="6">
        <f>L143*Q143</f>
        <v>2502.9407000000001</v>
      </c>
      <c r="T143" s="22">
        <f>S143/R143</f>
        <v>1.04097024052181</v>
      </c>
    </row>
    <row r="144" spans="2:20" ht="15.75" hidden="1" x14ac:dyDescent="0.25">
      <c r="B144" s="52"/>
      <c r="C144" s="4" t="s">
        <v>10</v>
      </c>
      <c r="D144" s="10"/>
      <c r="E144" s="10"/>
      <c r="F144" s="42"/>
      <c r="G144" s="42"/>
      <c r="H144" s="8" t="s">
        <v>19</v>
      </c>
      <c r="I144" s="10"/>
      <c r="J144" s="5"/>
      <c r="K144" s="5"/>
      <c r="L144" s="5"/>
      <c r="M144" s="5"/>
      <c r="N144" s="5"/>
      <c r="O144" s="5"/>
      <c r="P144" s="4"/>
      <c r="Q144" s="4"/>
      <c r="R144" s="6"/>
      <c r="S144" s="6"/>
      <c r="T144" s="6"/>
    </row>
    <row r="145" spans="2:20" ht="15.75" x14ac:dyDescent="0.25">
      <c r="B145" s="52"/>
      <c r="C145" s="4" t="s">
        <v>11</v>
      </c>
      <c r="D145" s="10" t="s">
        <v>22</v>
      </c>
      <c r="E145" s="10">
        <v>13</v>
      </c>
      <c r="F145" s="42"/>
      <c r="G145" s="42"/>
      <c r="H145" s="10">
        <v>218.4</v>
      </c>
      <c r="I145" s="10">
        <v>2.47E-2</v>
      </c>
      <c r="J145" s="21">
        <f>0.0455*9/12</f>
        <v>3.4124999999999996E-2</v>
      </c>
      <c r="K145" s="5">
        <f>(E145*H145)*I145</f>
        <v>70.128240000000005</v>
      </c>
      <c r="L145" s="5">
        <f>(E145*H145)*J145</f>
        <v>96.887699999999995</v>
      </c>
      <c r="M145" s="5"/>
      <c r="N145" s="5"/>
      <c r="O145" s="5"/>
      <c r="P145" s="4">
        <v>2688.64</v>
      </c>
      <c r="Q145" s="4">
        <v>2812.05</v>
      </c>
      <c r="R145" s="6">
        <f>I145*P145</f>
        <v>66.409407999999999</v>
      </c>
      <c r="S145" s="6">
        <f>J145*Q145</f>
        <v>95.961206249999989</v>
      </c>
      <c r="T145" s="22">
        <f>S145/R145</f>
        <v>1.4449941527863039</v>
      </c>
    </row>
    <row r="146" spans="2:20" ht="27" customHeight="1" x14ac:dyDescent="0.25">
      <c r="B146" s="53"/>
      <c r="C146" s="19" t="s">
        <v>12</v>
      </c>
      <c r="D146" s="10"/>
      <c r="E146" s="10"/>
      <c r="F146" s="43"/>
      <c r="G146" s="43"/>
      <c r="H146" s="10"/>
      <c r="I146" s="10"/>
      <c r="J146" s="5"/>
      <c r="K146" s="5"/>
      <c r="L146" s="5"/>
      <c r="M146" s="5"/>
      <c r="N146" s="5"/>
      <c r="O146" s="5"/>
      <c r="P146" s="4"/>
      <c r="Q146" s="4"/>
      <c r="R146" s="6"/>
      <c r="S146" s="6"/>
      <c r="T146" s="6"/>
    </row>
    <row r="147" spans="2:20" ht="15.75" hidden="1" x14ac:dyDescent="0.25">
      <c r="B147" s="51" t="s">
        <v>67</v>
      </c>
      <c r="C147" s="4" t="s">
        <v>9</v>
      </c>
      <c r="D147" s="10" t="s">
        <v>22</v>
      </c>
      <c r="E147" s="10">
        <v>13</v>
      </c>
      <c r="F147" s="50">
        <v>1967</v>
      </c>
      <c r="G147" s="50">
        <v>2</v>
      </c>
      <c r="H147" s="8" t="s">
        <v>19</v>
      </c>
      <c r="I147" s="10">
        <v>3.77</v>
      </c>
      <c r="J147" s="5">
        <v>3.77</v>
      </c>
      <c r="K147" s="5">
        <f>E147*I147</f>
        <v>49.01</v>
      </c>
      <c r="L147" s="5">
        <f>E147*J147</f>
        <v>49.01</v>
      </c>
      <c r="M147" s="5"/>
      <c r="N147" s="5"/>
      <c r="O147" s="5"/>
      <c r="P147" s="4">
        <v>49.06</v>
      </c>
      <c r="Q147" s="4">
        <v>51.07</v>
      </c>
      <c r="R147" s="6">
        <f>K147*P147</f>
        <v>2404.4306000000001</v>
      </c>
      <c r="S147" s="6">
        <f>L147*Q147</f>
        <v>2502.9407000000001</v>
      </c>
      <c r="T147" s="22">
        <f>S147/R147</f>
        <v>1.04097024052181</v>
      </c>
    </row>
    <row r="148" spans="2:20" ht="15.75" hidden="1" x14ac:dyDescent="0.25">
      <c r="B148" s="52"/>
      <c r="C148" s="4" t="s">
        <v>10</v>
      </c>
      <c r="D148" s="10"/>
      <c r="E148" s="10"/>
      <c r="F148" s="42"/>
      <c r="G148" s="42"/>
      <c r="H148" s="8" t="s">
        <v>19</v>
      </c>
      <c r="I148" s="10"/>
      <c r="J148" s="5"/>
      <c r="K148" s="5"/>
      <c r="L148" s="5"/>
      <c r="M148" s="5"/>
      <c r="N148" s="5"/>
      <c r="O148" s="5"/>
      <c r="P148" s="4"/>
      <c r="Q148" s="4"/>
      <c r="R148" s="6"/>
      <c r="S148" s="6"/>
      <c r="T148" s="6"/>
    </row>
    <row r="149" spans="2:20" ht="15.75" x14ac:dyDescent="0.25">
      <c r="B149" s="52"/>
      <c r="C149" s="4" t="s">
        <v>11</v>
      </c>
      <c r="D149" s="10" t="s">
        <v>22</v>
      </c>
      <c r="E149" s="10">
        <v>13</v>
      </c>
      <c r="F149" s="42"/>
      <c r="G149" s="42"/>
      <c r="H149" s="10">
        <v>341.79</v>
      </c>
      <c r="I149" s="10">
        <v>2.47E-2</v>
      </c>
      <c r="J149" s="21">
        <f>0.0455*9/12</f>
        <v>3.4124999999999996E-2</v>
      </c>
      <c r="K149" s="5">
        <f>(E149*H149)*I149</f>
        <v>109.74876900000001</v>
      </c>
      <c r="L149" s="5">
        <f>(E149*H149)*J149</f>
        <v>151.62658875</v>
      </c>
      <c r="M149" s="5"/>
      <c r="N149" s="5"/>
      <c r="O149" s="5"/>
      <c r="P149" s="4">
        <v>2688.64</v>
      </c>
      <c r="Q149" s="4">
        <v>2812.05</v>
      </c>
      <c r="R149" s="6">
        <f>I149*P149</f>
        <v>66.409407999999999</v>
      </c>
      <c r="S149" s="6">
        <f>J149*Q149</f>
        <v>95.961206249999989</v>
      </c>
      <c r="T149" s="22">
        <f>S149/R149</f>
        <v>1.4449941527863039</v>
      </c>
    </row>
    <row r="150" spans="2:20" ht="26.25" customHeight="1" x14ac:dyDescent="0.25">
      <c r="B150" s="53"/>
      <c r="C150" s="19" t="s">
        <v>12</v>
      </c>
      <c r="D150" s="10"/>
      <c r="E150" s="10"/>
      <c r="F150" s="43"/>
      <c r="G150" s="43"/>
      <c r="H150" s="10"/>
      <c r="I150" s="10"/>
      <c r="J150" s="5"/>
      <c r="K150" s="5"/>
      <c r="L150" s="5"/>
      <c r="M150" s="5"/>
      <c r="N150" s="5"/>
      <c r="O150" s="5"/>
      <c r="P150" s="4"/>
      <c r="Q150" s="4"/>
      <c r="R150" s="6"/>
      <c r="S150" s="6"/>
      <c r="T150" s="6"/>
    </row>
    <row r="151" spans="2:20" ht="15.75" hidden="1" x14ac:dyDescent="0.25">
      <c r="B151" s="51" t="s">
        <v>68</v>
      </c>
      <c r="C151" s="4" t="s">
        <v>9</v>
      </c>
      <c r="D151" s="10" t="s">
        <v>22</v>
      </c>
      <c r="E151" s="10">
        <v>13</v>
      </c>
      <c r="F151" s="50">
        <v>1969</v>
      </c>
      <c r="G151" s="50">
        <v>2</v>
      </c>
      <c r="H151" s="8" t="s">
        <v>19</v>
      </c>
      <c r="I151" s="10">
        <v>3.77</v>
      </c>
      <c r="J151" s="5">
        <v>3.77</v>
      </c>
      <c r="K151" s="5">
        <f>E151*I151</f>
        <v>49.01</v>
      </c>
      <c r="L151" s="5">
        <f>E151*J151</f>
        <v>49.01</v>
      </c>
      <c r="M151" s="5"/>
      <c r="N151" s="5"/>
      <c r="O151" s="5"/>
      <c r="P151" s="4">
        <v>49.06</v>
      </c>
      <c r="Q151" s="4">
        <v>51.07</v>
      </c>
      <c r="R151" s="6">
        <f>K151*P151</f>
        <v>2404.4306000000001</v>
      </c>
      <c r="S151" s="6">
        <f>L151*Q151</f>
        <v>2502.9407000000001</v>
      </c>
      <c r="T151" s="22">
        <f>S151/R151</f>
        <v>1.04097024052181</v>
      </c>
    </row>
    <row r="152" spans="2:20" ht="15.75" hidden="1" x14ac:dyDescent="0.25">
      <c r="B152" s="52"/>
      <c r="C152" s="4" t="s">
        <v>10</v>
      </c>
      <c r="D152" s="10"/>
      <c r="E152" s="10"/>
      <c r="F152" s="42"/>
      <c r="G152" s="42"/>
      <c r="H152" s="8" t="s">
        <v>19</v>
      </c>
      <c r="I152" s="10"/>
      <c r="J152" s="5"/>
      <c r="K152" s="5"/>
      <c r="L152" s="5"/>
      <c r="M152" s="5"/>
      <c r="N152" s="5"/>
      <c r="O152" s="5"/>
      <c r="P152" s="4"/>
      <c r="Q152" s="4"/>
      <c r="R152" s="6"/>
      <c r="S152" s="6"/>
      <c r="T152" s="6"/>
    </row>
    <row r="153" spans="2:20" ht="15.75" x14ac:dyDescent="0.25">
      <c r="B153" s="52"/>
      <c r="C153" s="4" t="s">
        <v>11</v>
      </c>
      <c r="D153" s="10" t="s">
        <v>22</v>
      </c>
      <c r="E153" s="10">
        <v>13</v>
      </c>
      <c r="F153" s="42"/>
      <c r="G153" s="42"/>
      <c r="H153" s="10">
        <v>328.91</v>
      </c>
      <c r="I153" s="10">
        <v>2.47E-2</v>
      </c>
      <c r="J153" s="21">
        <f>0.0455*9/12</f>
        <v>3.4124999999999996E-2</v>
      </c>
      <c r="K153" s="5">
        <f>(E153*H153)*I153</f>
        <v>105.613001</v>
      </c>
      <c r="L153" s="5">
        <f>(E153*H153)*J153</f>
        <v>145.91269874999998</v>
      </c>
      <c r="M153" s="5"/>
      <c r="N153" s="5"/>
      <c r="O153" s="5"/>
      <c r="P153" s="4">
        <v>2688.64</v>
      </c>
      <c r="Q153" s="4">
        <v>2812.05</v>
      </c>
      <c r="R153" s="6">
        <f>I153*P153</f>
        <v>66.409407999999999</v>
      </c>
      <c r="S153" s="6">
        <f>J153*Q153</f>
        <v>95.961206249999989</v>
      </c>
      <c r="T153" s="22">
        <f>S153/R153</f>
        <v>1.4449941527863039</v>
      </c>
    </row>
    <row r="154" spans="2:20" ht="25.5" customHeight="1" x14ac:dyDescent="0.25">
      <c r="B154" s="53"/>
      <c r="C154" s="19" t="s">
        <v>12</v>
      </c>
      <c r="D154" s="10"/>
      <c r="E154" s="10"/>
      <c r="F154" s="43"/>
      <c r="G154" s="43"/>
      <c r="H154" s="10"/>
      <c r="I154" s="10"/>
      <c r="J154" s="5"/>
      <c r="K154" s="5"/>
      <c r="L154" s="5"/>
      <c r="M154" s="5"/>
      <c r="N154" s="5"/>
      <c r="O154" s="5"/>
      <c r="P154" s="4"/>
      <c r="Q154" s="4"/>
      <c r="R154" s="6"/>
      <c r="S154" s="6"/>
      <c r="T154" s="6"/>
    </row>
    <row r="155" spans="2:20" ht="15.75" hidden="1" x14ac:dyDescent="0.25">
      <c r="B155" s="51" t="s">
        <v>69</v>
      </c>
      <c r="C155" s="4" t="s">
        <v>9</v>
      </c>
      <c r="D155" s="10" t="s">
        <v>22</v>
      </c>
      <c r="E155" s="10">
        <v>13</v>
      </c>
      <c r="F155" s="50">
        <v>1969</v>
      </c>
      <c r="G155" s="50">
        <v>2</v>
      </c>
      <c r="H155" s="8" t="s">
        <v>19</v>
      </c>
      <c r="I155" s="10">
        <v>3.77</v>
      </c>
      <c r="J155" s="5">
        <v>3.77</v>
      </c>
      <c r="K155" s="5">
        <f>E155*I155</f>
        <v>49.01</v>
      </c>
      <c r="L155" s="5">
        <f>E155*J155</f>
        <v>49.01</v>
      </c>
      <c r="M155" s="5"/>
      <c r="N155" s="5"/>
      <c r="O155" s="5"/>
      <c r="P155" s="4">
        <v>49.06</v>
      </c>
      <c r="Q155" s="4">
        <v>51.07</v>
      </c>
      <c r="R155" s="6">
        <f>K155*P155</f>
        <v>2404.4306000000001</v>
      </c>
      <c r="S155" s="6">
        <f>L155*Q155</f>
        <v>2502.9407000000001</v>
      </c>
      <c r="T155" s="22">
        <f>S155/R155</f>
        <v>1.04097024052181</v>
      </c>
    </row>
    <row r="156" spans="2:20" ht="15.75" hidden="1" x14ac:dyDescent="0.25">
      <c r="B156" s="52"/>
      <c r="C156" s="4" t="s">
        <v>10</v>
      </c>
      <c r="D156" s="10"/>
      <c r="E156" s="10"/>
      <c r="F156" s="42"/>
      <c r="G156" s="42"/>
      <c r="H156" s="8" t="s">
        <v>19</v>
      </c>
      <c r="I156" s="10"/>
      <c r="J156" s="5"/>
      <c r="K156" s="5"/>
      <c r="L156" s="5"/>
      <c r="M156" s="5"/>
      <c r="N156" s="5"/>
      <c r="O156" s="5"/>
      <c r="P156" s="4"/>
      <c r="Q156" s="4"/>
      <c r="R156" s="6"/>
      <c r="S156" s="6"/>
      <c r="T156" s="6"/>
    </row>
    <row r="157" spans="2:20" ht="15.75" x14ac:dyDescent="0.25">
      <c r="B157" s="52"/>
      <c r="C157" s="4" t="s">
        <v>11</v>
      </c>
      <c r="D157" s="10" t="s">
        <v>22</v>
      </c>
      <c r="E157" s="10">
        <v>13</v>
      </c>
      <c r="F157" s="42"/>
      <c r="G157" s="42"/>
      <c r="H157" s="10">
        <v>361.5</v>
      </c>
      <c r="I157" s="10">
        <v>2.47E-2</v>
      </c>
      <c r="J157" s="21">
        <f>0.0455*9/12</f>
        <v>3.4124999999999996E-2</v>
      </c>
      <c r="K157" s="5">
        <f>(E157*H157)*I157</f>
        <v>116.07765000000001</v>
      </c>
      <c r="L157" s="5">
        <f>(E157*H157)*J157</f>
        <v>160.37043749999998</v>
      </c>
      <c r="M157" s="5"/>
      <c r="N157" s="5"/>
      <c r="O157" s="5"/>
      <c r="P157" s="4">
        <v>2688.64</v>
      </c>
      <c r="Q157" s="4">
        <v>2812.05</v>
      </c>
      <c r="R157" s="6">
        <f>I157*P157</f>
        <v>66.409407999999999</v>
      </c>
      <c r="S157" s="6">
        <f>J157*Q157</f>
        <v>95.961206249999989</v>
      </c>
      <c r="T157" s="22">
        <f>S157/R157</f>
        <v>1.4449941527863039</v>
      </c>
    </row>
    <row r="158" spans="2:20" ht="22.5" customHeight="1" x14ac:dyDescent="0.25">
      <c r="B158" s="53"/>
      <c r="C158" s="19" t="s">
        <v>12</v>
      </c>
      <c r="D158" s="10"/>
      <c r="E158" s="10"/>
      <c r="F158" s="43"/>
      <c r="G158" s="43"/>
      <c r="H158" s="10"/>
      <c r="I158" s="10"/>
      <c r="J158" s="5"/>
      <c r="K158" s="5"/>
      <c r="L158" s="5"/>
      <c r="M158" s="5"/>
      <c r="N158" s="5"/>
      <c r="O158" s="5"/>
      <c r="P158" s="4"/>
      <c r="Q158" s="4"/>
      <c r="R158" s="6"/>
      <c r="S158" s="6"/>
      <c r="T158" s="6"/>
    </row>
    <row r="159" spans="2:20" ht="15.75" hidden="1" x14ac:dyDescent="0.25">
      <c r="B159" s="51" t="s">
        <v>70</v>
      </c>
      <c r="C159" s="4" t="s">
        <v>9</v>
      </c>
      <c r="D159" s="10" t="s">
        <v>22</v>
      </c>
      <c r="E159" s="10">
        <v>13</v>
      </c>
      <c r="F159" s="50">
        <v>1991</v>
      </c>
      <c r="G159" s="50">
        <v>2</v>
      </c>
      <c r="H159" s="8" t="s">
        <v>19</v>
      </c>
      <c r="I159" s="10">
        <v>3.77</v>
      </c>
      <c r="J159" s="5">
        <v>3.77</v>
      </c>
      <c r="K159" s="5">
        <f>E159*I159</f>
        <v>49.01</v>
      </c>
      <c r="L159" s="5">
        <f>E159*J159</f>
        <v>49.01</v>
      </c>
      <c r="M159" s="5"/>
      <c r="N159" s="5"/>
      <c r="O159" s="5"/>
      <c r="P159" s="4">
        <v>49.06</v>
      </c>
      <c r="Q159" s="4">
        <v>51.07</v>
      </c>
      <c r="R159" s="6">
        <f>K159*P159</f>
        <v>2404.4306000000001</v>
      </c>
      <c r="S159" s="6">
        <f>L159*Q159</f>
        <v>2502.9407000000001</v>
      </c>
      <c r="T159" s="22">
        <f>S159/R159</f>
        <v>1.04097024052181</v>
      </c>
    </row>
    <row r="160" spans="2:20" ht="15.75" hidden="1" x14ac:dyDescent="0.25">
      <c r="B160" s="52"/>
      <c r="C160" s="4" t="s">
        <v>10</v>
      </c>
      <c r="D160" s="10"/>
      <c r="E160" s="10"/>
      <c r="F160" s="42"/>
      <c r="G160" s="42"/>
      <c r="H160" s="8" t="s">
        <v>19</v>
      </c>
      <c r="I160" s="10"/>
      <c r="J160" s="5"/>
      <c r="K160" s="5"/>
      <c r="L160" s="5"/>
      <c r="M160" s="5"/>
      <c r="N160" s="5"/>
      <c r="O160" s="5"/>
      <c r="P160" s="4"/>
      <c r="Q160" s="4"/>
      <c r="R160" s="6"/>
      <c r="S160" s="6"/>
      <c r="T160" s="6"/>
    </row>
    <row r="161" spans="2:20" ht="15.75" x14ac:dyDescent="0.25">
      <c r="B161" s="52"/>
      <c r="C161" s="4" t="s">
        <v>11</v>
      </c>
      <c r="D161" s="10" t="s">
        <v>22</v>
      </c>
      <c r="E161" s="10">
        <v>13</v>
      </c>
      <c r="F161" s="42"/>
      <c r="G161" s="42"/>
      <c r="H161" s="10">
        <v>363.7</v>
      </c>
      <c r="I161" s="10">
        <v>2.47E-2</v>
      </c>
      <c r="J161" s="21">
        <f>0.0455*9/12</f>
        <v>3.4124999999999996E-2</v>
      </c>
      <c r="K161" s="5">
        <f>(E161*H161)*I161</f>
        <v>116.78406999999999</v>
      </c>
      <c r="L161" s="5">
        <f>(E161*H161)*J161</f>
        <v>161.34641249999996</v>
      </c>
      <c r="M161" s="5"/>
      <c r="N161" s="5"/>
      <c r="O161" s="5"/>
      <c r="P161" s="4">
        <v>2688.64</v>
      </c>
      <c r="Q161" s="4">
        <v>2812.05</v>
      </c>
      <c r="R161" s="6">
        <f>I161*P161</f>
        <v>66.409407999999999</v>
      </c>
      <c r="S161" s="6">
        <f>J161*Q161</f>
        <v>95.961206249999989</v>
      </c>
      <c r="T161" s="22">
        <f>S161/R161</f>
        <v>1.4449941527863039</v>
      </c>
    </row>
    <row r="162" spans="2:20" ht="26.25" customHeight="1" x14ac:dyDescent="0.25">
      <c r="B162" s="53"/>
      <c r="C162" s="19" t="s">
        <v>12</v>
      </c>
      <c r="D162" s="10"/>
      <c r="E162" s="10"/>
      <c r="F162" s="43"/>
      <c r="G162" s="43"/>
      <c r="H162" s="10"/>
      <c r="I162" s="10"/>
      <c r="J162" s="5"/>
      <c r="K162" s="5"/>
      <c r="L162" s="5"/>
      <c r="M162" s="5"/>
      <c r="N162" s="5"/>
      <c r="O162" s="5"/>
      <c r="P162" s="4"/>
      <c r="Q162" s="4"/>
      <c r="R162" s="6"/>
      <c r="S162" s="6"/>
      <c r="T162" s="6"/>
    </row>
    <row r="163" spans="2:20" ht="15.75" hidden="1" x14ac:dyDescent="0.25">
      <c r="B163" s="51" t="s">
        <v>71</v>
      </c>
      <c r="C163" s="4" t="s">
        <v>9</v>
      </c>
      <c r="D163" s="10" t="s">
        <v>22</v>
      </c>
      <c r="E163" s="10">
        <v>13</v>
      </c>
      <c r="F163" s="50">
        <v>1969</v>
      </c>
      <c r="G163" s="50">
        <v>2</v>
      </c>
      <c r="H163" s="8" t="s">
        <v>19</v>
      </c>
      <c r="I163" s="10">
        <v>3.77</v>
      </c>
      <c r="J163" s="5">
        <v>3.77</v>
      </c>
      <c r="K163" s="5">
        <f>E163*I163</f>
        <v>49.01</v>
      </c>
      <c r="L163" s="5">
        <f>E163*J163</f>
        <v>49.01</v>
      </c>
      <c r="M163" s="5"/>
      <c r="N163" s="5"/>
      <c r="O163" s="5"/>
      <c r="P163" s="4">
        <v>49.06</v>
      </c>
      <c r="Q163" s="4">
        <v>51.07</v>
      </c>
      <c r="R163" s="6">
        <f>K163*P163</f>
        <v>2404.4306000000001</v>
      </c>
      <c r="S163" s="6">
        <f>L163*Q163</f>
        <v>2502.9407000000001</v>
      </c>
      <c r="T163" s="22">
        <f>S163/R163</f>
        <v>1.04097024052181</v>
      </c>
    </row>
    <row r="164" spans="2:20" ht="15.75" hidden="1" x14ac:dyDescent="0.25">
      <c r="B164" s="52"/>
      <c r="C164" s="4" t="s">
        <v>10</v>
      </c>
      <c r="D164" s="10"/>
      <c r="E164" s="10"/>
      <c r="F164" s="42"/>
      <c r="G164" s="42"/>
      <c r="H164" s="8" t="s">
        <v>19</v>
      </c>
      <c r="I164" s="10"/>
      <c r="J164" s="5"/>
      <c r="K164" s="5"/>
      <c r="L164" s="5"/>
      <c r="M164" s="5"/>
      <c r="N164" s="5"/>
      <c r="O164" s="5"/>
      <c r="P164" s="4"/>
      <c r="Q164" s="4"/>
      <c r="R164" s="6"/>
      <c r="S164" s="6"/>
      <c r="T164" s="6"/>
    </row>
    <row r="165" spans="2:20" ht="15.75" x14ac:dyDescent="0.25">
      <c r="B165" s="52"/>
      <c r="C165" s="4" t="s">
        <v>11</v>
      </c>
      <c r="D165" s="10" t="s">
        <v>22</v>
      </c>
      <c r="E165" s="10">
        <v>13</v>
      </c>
      <c r="F165" s="42"/>
      <c r="G165" s="42"/>
      <c r="H165" s="10">
        <v>474.23</v>
      </c>
      <c r="I165" s="10">
        <v>2.47E-2</v>
      </c>
      <c r="J165" s="21">
        <f>0.0455*9/12</f>
        <v>3.4124999999999996E-2</v>
      </c>
      <c r="K165" s="5">
        <f>(E165*H165)*I165</f>
        <v>152.27525299999999</v>
      </c>
      <c r="L165" s="5">
        <f>(E165*H165)*J165</f>
        <v>210.38028374999996</v>
      </c>
      <c r="M165" s="5"/>
      <c r="N165" s="5"/>
      <c r="O165" s="5"/>
      <c r="P165" s="4">
        <v>2688.64</v>
      </c>
      <c r="Q165" s="4">
        <v>2812.05</v>
      </c>
      <c r="R165" s="6">
        <f>I165*P165</f>
        <v>66.409407999999999</v>
      </c>
      <c r="S165" s="6">
        <f>J165*Q165</f>
        <v>95.961206249999989</v>
      </c>
      <c r="T165" s="22">
        <f>S165/R165</f>
        <v>1.4449941527863039</v>
      </c>
    </row>
    <row r="166" spans="2:20" ht="33" customHeight="1" x14ac:dyDescent="0.25">
      <c r="B166" s="53"/>
      <c r="C166" s="19" t="s">
        <v>12</v>
      </c>
      <c r="D166" s="10"/>
      <c r="E166" s="10"/>
      <c r="F166" s="43"/>
      <c r="G166" s="43"/>
      <c r="H166" s="10"/>
      <c r="I166" s="10"/>
      <c r="J166" s="5"/>
      <c r="K166" s="5"/>
      <c r="L166" s="5"/>
      <c r="M166" s="5"/>
      <c r="N166" s="5"/>
      <c r="O166" s="5"/>
      <c r="P166" s="4"/>
      <c r="Q166" s="4"/>
      <c r="R166" s="6"/>
      <c r="S166" s="6"/>
      <c r="T166" s="6"/>
    </row>
    <row r="167" spans="2:20" ht="15.75" hidden="1" x14ac:dyDescent="0.25">
      <c r="B167" s="51" t="s">
        <v>72</v>
      </c>
      <c r="C167" s="4" t="s">
        <v>9</v>
      </c>
      <c r="D167" s="10" t="s">
        <v>22</v>
      </c>
      <c r="E167" s="10">
        <v>13</v>
      </c>
      <c r="F167" s="50">
        <v>1969</v>
      </c>
      <c r="G167" s="50">
        <v>2</v>
      </c>
      <c r="H167" s="8" t="s">
        <v>19</v>
      </c>
      <c r="I167" s="10">
        <v>3.77</v>
      </c>
      <c r="J167" s="5">
        <v>3.77</v>
      </c>
      <c r="K167" s="5">
        <f>E167*I167</f>
        <v>49.01</v>
      </c>
      <c r="L167" s="5">
        <f>E167*J167</f>
        <v>49.01</v>
      </c>
      <c r="M167" s="5"/>
      <c r="N167" s="5"/>
      <c r="O167" s="5"/>
      <c r="P167" s="4">
        <v>49.06</v>
      </c>
      <c r="Q167" s="4">
        <v>51.07</v>
      </c>
      <c r="R167" s="6">
        <f>K167*P167</f>
        <v>2404.4306000000001</v>
      </c>
      <c r="S167" s="6">
        <f>L167*Q167</f>
        <v>2502.9407000000001</v>
      </c>
      <c r="T167" s="22">
        <f>S167/R167</f>
        <v>1.04097024052181</v>
      </c>
    </row>
    <row r="168" spans="2:20" ht="15.75" hidden="1" x14ac:dyDescent="0.25">
      <c r="B168" s="52"/>
      <c r="C168" s="4" t="s">
        <v>10</v>
      </c>
      <c r="D168" s="10"/>
      <c r="E168" s="10"/>
      <c r="F168" s="42"/>
      <c r="G168" s="42"/>
      <c r="H168" s="8" t="s">
        <v>19</v>
      </c>
      <c r="I168" s="10"/>
      <c r="J168" s="5"/>
      <c r="K168" s="5"/>
      <c r="L168" s="5"/>
      <c r="M168" s="5"/>
      <c r="N168" s="5"/>
      <c r="O168" s="5"/>
      <c r="P168" s="4"/>
      <c r="Q168" s="4"/>
      <c r="R168" s="6"/>
      <c r="S168" s="6"/>
      <c r="T168" s="6"/>
    </row>
    <row r="169" spans="2:20" ht="15.75" x14ac:dyDescent="0.25">
      <c r="B169" s="52"/>
      <c r="C169" s="4" t="s">
        <v>11</v>
      </c>
      <c r="D169" s="10" t="s">
        <v>22</v>
      </c>
      <c r="E169" s="10">
        <v>13</v>
      </c>
      <c r="F169" s="42"/>
      <c r="G169" s="42"/>
      <c r="H169" s="10">
        <v>481</v>
      </c>
      <c r="I169" s="10">
        <v>2.47E-2</v>
      </c>
      <c r="J169" s="21">
        <f>0.0455*9/12</f>
        <v>3.4124999999999996E-2</v>
      </c>
      <c r="K169" s="5">
        <f>(E169*H169)*I169</f>
        <v>154.44909999999999</v>
      </c>
      <c r="L169" s="5">
        <f>(E169*H169)*J169</f>
        <v>213.38362499999997</v>
      </c>
      <c r="M169" s="5"/>
      <c r="N169" s="5"/>
      <c r="O169" s="5"/>
      <c r="P169" s="4">
        <v>2688.64</v>
      </c>
      <c r="Q169" s="4">
        <v>2812.05</v>
      </c>
      <c r="R169" s="6">
        <f>I169*P169</f>
        <v>66.409407999999999</v>
      </c>
      <c r="S169" s="6">
        <f>J169*Q169</f>
        <v>95.961206249999989</v>
      </c>
      <c r="T169" s="22">
        <f>S169/R169</f>
        <v>1.4449941527863039</v>
      </c>
    </row>
    <row r="170" spans="2:20" ht="30" customHeight="1" x14ac:dyDescent="0.25">
      <c r="B170" s="53"/>
      <c r="C170" s="19" t="s">
        <v>12</v>
      </c>
      <c r="D170" s="10"/>
      <c r="E170" s="10"/>
      <c r="F170" s="43"/>
      <c r="G170" s="43"/>
      <c r="H170" s="10"/>
      <c r="I170" s="10"/>
      <c r="J170" s="5"/>
      <c r="K170" s="5"/>
      <c r="L170" s="5"/>
      <c r="M170" s="5"/>
      <c r="N170" s="5"/>
      <c r="O170" s="5"/>
      <c r="P170" s="4"/>
      <c r="Q170" s="4"/>
      <c r="R170" s="6"/>
      <c r="S170" s="6"/>
      <c r="T170" s="6"/>
    </row>
    <row r="171" spans="2:20" ht="15.75" hidden="1" x14ac:dyDescent="0.25">
      <c r="B171" s="51" t="s">
        <v>73</v>
      </c>
      <c r="C171" s="4" t="s">
        <v>9</v>
      </c>
      <c r="D171" s="10" t="s">
        <v>22</v>
      </c>
      <c r="E171" s="10">
        <v>13</v>
      </c>
      <c r="F171" s="50">
        <v>1970</v>
      </c>
      <c r="G171" s="50">
        <v>2</v>
      </c>
      <c r="H171" s="8" t="s">
        <v>19</v>
      </c>
      <c r="I171" s="10">
        <v>3.77</v>
      </c>
      <c r="J171" s="5">
        <v>3.77</v>
      </c>
      <c r="K171" s="5">
        <f>E171*I171</f>
        <v>49.01</v>
      </c>
      <c r="L171" s="5">
        <f>E171*J171</f>
        <v>49.01</v>
      </c>
      <c r="M171" s="5"/>
      <c r="N171" s="5"/>
      <c r="O171" s="5"/>
      <c r="P171" s="4">
        <v>49.06</v>
      </c>
      <c r="Q171" s="4">
        <v>51.07</v>
      </c>
      <c r="R171" s="6">
        <f>K171*P171</f>
        <v>2404.4306000000001</v>
      </c>
      <c r="S171" s="6">
        <f>L171*Q171</f>
        <v>2502.9407000000001</v>
      </c>
      <c r="T171" s="22">
        <f>S171/R171</f>
        <v>1.04097024052181</v>
      </c>
    </row>
    <row r="172" spans="2:20" ht="15.75" hidden="1" x14ac:dyDescent="0.25">
      <c r="B172" s="52"/>
      <c r="C172" s="4" t="s">
        <v>10</v>
      </c>
      <c r="D172" s="10"/>
      <c r="E172" s="10"/>
      <c r="F172" s="42"/>
      <c r="G172" s="42"/>
      <c r="H172" s="8" t="s">
        <v>19</v>
      </c>
      <c r="I172" s="10"/>
      <c r="J172" s="5"/>
      <c r="K172" s="5"/>
      <c r="L172" s="5"/>
      <c r="M172" s="5"/>
      <c r="N172" s="5"/>
      <c r="O172" s="5"/>
      <c r="P172" s="4"/>
      <c r="Q172" s="4"/>
      <c r="R172" s="6"/>
      <c r="S172" s="6"/>
      <c r="T172" s="6"/>
    </row>
    <row r="173" spans="2:20" ht="15.75" x14ac:dyDescent="0.25">
      <c r="B173" s="52"/>
      <c r="C173" s="4" t="s">
        <v>11</v>
      </c>
      <c r="D173" s="10" t="s">
        <v>22</v>
      </c>
      <c r="E173" s="10">
        <v>13</v>
      </c>
      <c r="F173" s="42"/>
      <c r="G173" s="42"/>
      <c r="H173" s="10">
        <v>711.37</v>
      </c>
      <c r="I173" s="10">
        <v>2.47E-2</v>
      </c>
      <c r="J173" s="21">
        <f>0.0455*9/12</f>
        <v>3.4124999999999996E-2</v>
      </c>
      <c r="K173" s="5">
        <f>(E173*H173)*I173</f>
        <v>228.42090699999997</v>
      </c>
      <c r="L173" s="5">
        <f>(E173*H173)*J173</f>
        <v>315.58151624999994</v>
      </c>
      <c r="M173" s="5"/>
      <c r="N173" s="5"/>
      <c r="O173" s="5"/>
      <c r="P173" s="4">
        <v>2688.64</v>
      </c>
      <c r="Q173" s="4">
        <v>2812.05</v>
      </c>
      <c r="R173" s="6">
        <f>I173*P173</f>
        <v>66.409407999999999</v>
      </c>
      <c r="S173" s="6">
        <f>J173*Q173</f>
        <v>95.961206249999989</v>
      </c>
      <c r="T173" s="22">
        <f>S173/R173</f>
        <v>1.4449941527863039</v>
      </c>
    </row>
    <row r="174" spans="2:20" ht="33.75" customHeight="1" x14ac:dyDescent="0.25">
      <c r="B174" s="53"/>
      <c r="C174" s="19" t="s">
        <v>12</v>
      </c>
      <c r="D174" s="10"/>
      <c r="E174" s="10"/>
      <c r="F174" s="43"/>
      <c r="G174" s="43"/>
      <c r="H174" s="10"/>
      <c r="I174" s="10"/>
      <c r="J174" s="5"/>
      <c r="K174" s="5"/>
      <c r="L174" s="5"/>
      <c r="M174" s="5"/>
      <c r="N174" s="5"/>
      <c r="O174" s="5"/>
      <c r="P174" s="4"/>
      <c r="Q174" s="4"/>
      <c r="R174" s="6"/>
      <c r="S174" s="6"/>
      <c r="T174" s="6"/>
    </row>
    <row r="175" spans="2:20" ht="15.75" hidden="1" customHeight="1" x14ac:dyDescent="0.25">
      <c r="B175" s="51" t="s">
        <v>74</v>
      </c>
      <c r="C175" s="4" t="s">
        <v>9</v>
      </c>
      <c r="D175" s="10" t="s">
        <v>22</v>
      </c>
      <c r="E175" s="10">
        <v>13</v>
      </c>
      <c r="F175" s="50">
        <v>1974</v>
      </c>
      <c r="G175" s="50">
        <v>2</v>
      </c>
      <c r="H175" s="8" t="s">
        <v>19</v>
      </c>
      <c r="I175" s="10">
        <v>3.77</v>
      </c>
      <c r="J175" s="5">
        <v>3.77</v>
      </c>
      <c r="K175" s="5">
        <f>E175*I175</f>
        <v>49.01</v>
      </c>
      <c r="L175" s="5">
        <f>E175*J175</f>
        <v>49.01</v>
      </c>
      <c r="M175" s="5"/>
      <c r="N175" s="5"/>
      <c r="O175" s="5"/>
      <c r="P175" s="4">
        <v>49.06</v>
      </c>
      <c r="Q175" s="4">
        <v>51.07</v>
      </c>
      <c r="R175" s="6">
        <f>K175*P175</f>
        <v>2404.4306000000001</v>
      </c>
      <c r="S175" s="6">
        <f>L175*Q175</f>
        <v>2502.9407000000001</v>
      </c>
      <c r="T175" s="22">
        <f>S175/R175</f>
        <v>1.04097024052181</v>
      </c>
    </row>
    <row r="176" spans="2:20" ht="15.75" hidden="1" x14ac:dyDescent="0.25">
      <c r="B176" s="52"/>
      <c r="C176" s="4" t="s">
        <v>10</v>
      </c>
      <c r="D176" s="10"/>
      <c r="E176" s="10"/>
      <c r="F176" s="42"/>
      <c r="G176" s="42"/>
      <c r="H176" s="8" t="s">
        <v>19</v>
      </c>
      <c r="I176" s="10"/>
      <c r="J176" s="5"/>
      <c r="K176" s="5"/>
      <c r="L176" s="5"/>
      <c r="M176" s="5"/>
      <c r="N176" s="5"/>
      <c r="O176" s="5"/>
      <c r="P176" s="4"/>
      <c r="Q176" s="4"/>
      <c r="R176" s="6"/>
      <c r="S176" s="6"/>
      <c r="T176" s="6"/>
    </row>
    <row r="177" spans="2:20" ht="15.75" x14ac:dyDescent="0.25">
      <c r="B177" s="52"/>
      <c r="C177" s="4" t="s">
        <v>11</v>
      </c>
      <c r="D177" s="10" t="s">
        <v>22</v>
      </c>
      <c r="E177" s="10">
        <v>13</v>
      </c>
      <c r="F177" s="42"/>
      <c r="G177" s="42"/>
      <c r="H177" s="10">
        <v>717</v>
      </c>
      <c r="I177" s="10">
        <v>2.47E-2</v>
      </c>
      <c r="J177" s="21">
        <f>0.0455*9/12</f>
        <v>3.4124999999999996E-2</v>
      </c>
      <c r="K177" s="5">
        <f>(E177*H177)*I177</f>
        <v>230.2287</v>
      </c>
      <c r="L177" s="5">
        <f>(E177*H177)*J177</f>
        <v>318.07912499999998</v>
      </c>
      <c r="M177" s="5"/>
      <c r="N177" s="5"/>
      <c r="O177" s="5"/>
      <c r="P177" s="4">
        <v>2688.64</v>
      </c>
      <c r="Q177" s="4">
        <v>2812.05</v>
      </c>
      <c r="R177" s="6">
        <f>I177*P177</f>
        <v>66.409407999999999</v>
      </c>
      <c r="S177" s="6">
        <f>J177*Q177</f>
        <v>95.961206249999989</v>
      </c>
      <c r="T177" s="22">
        <f>S177/R177</f>
        <v>1.4449941527863039</v>
      </c>
    </row>
    <row r="178" spans="2:20" ht="36.75" customHeight="1" x14ac:dyDescent="0.25">
      <c r="B178" s="53"/>
      <c r="C178" s="19" t="s">
        <v>12</v>
      </c>
      <c r="D178" s="10"/>
      <c r="E178" s="10"/>
      <c r="F178" s="43"/>
      <c r="G178" s="43"/>
      <c r="H178" s="10"/>
      <c r="I178" s="10"/>
      <c r="J178" s="5"/>
      <c r="K178" s="5"/>
      <c r="L178" s="5"/>
      <c r="M178" s="5"/>
      <c r="N178" s="5"/>
      <c r="O178" s="5"/>
      <c r="P178" s="4"/>
      <c r="Q178" s="4"/>
      <c r="R178" s="6"/>
      <c r="S178" s="6"/>
      <c r="T178" s="6"/>
    </row>
    <row r="179" spans="2:20" ht="15.75" hidden="1" x14ac:dyDescent="0.25">
      <c r="B179" s="51" t="s">
        <v>75</v>
      </c>
      <c r="C179" s="4" t="s">
        <v>9</v>
      </c>
      <c r="D179" s="10" t="s">
        <v>22</v>
      </c>
      <c r="E179" s="10">
        <v>13</v>
      </c>
      <c r="F179" s="50">
        <v>2010</v>
      </c>
      <c r="G179" s="50">
        <v>5</v>
      </c>
      <c r="H179" s="8" t="s">
        <v>19</v>
      </c>
      <c r="I179" s="10">
        <v>3.77</v>
      </c>
      <c r="J179" s="5">
        <v>3.77</v>
      </c>
      <c r="K179" s="5">
        <f>E179*I179</f>
        <v>49.01</v>
      </c>
      <c r="L179" s="5">
        <f>E179*J179</f>
        <v>49.01</v>
      </c>
      <c r="M179" s="5"/>
      <c r="N179" s="5"/>
      <c r="O179" s="5"/>
      <c r="P179" s="4">
        <v>49.06</v>
      </c>
      <c r="Q179" s="4">
        <v>51.07</v>
      </c>
      <c r="R179" s="6">
        <f>K179*P179</f>
        <v>2404.4306000000001</v>
      </c>
      <c r="S179" s="6">
        <f>L179*Q179</f>
        <v>2502.9407000000001</v>
      </c>
      <c r="T179" s="22">
        <f>S179/R179</f>
        <v>1.04097024052181</v>
      </c>
    </row>
    <row r="180" spans="2:20" ht="15.75" hidden="1" x14ac:dyDescent="0.25">
      <c r="B180" s="52"/>
      <c r="C180" s="4" t="s">
        <v>10</v>
      </c>
      <c r="D180" s="10"/>
      <c r="E180" s="10"/>
      <c r="F180" s="42"/>
      <c r="G180" s="42"/>
      <c r="H180" s="8" t="s">
        <v>19</v>
      </c>
      <c r="I180" s="10"/>
      <c r="J180" s="5"/>
      <c r="K180" s="5"/>
      <c r="L180" s="5"/>
      <c r="M180" s="5"/>
      <c r="N180" s="5"/>
      <c r="O180" s="5"/>
      <c r="P180" s="4"/>
      <c r="Q180" s="4"/>
      <c r="R180" s="6"/>
      <c r="S180" s="6"/>
      <c r="T180" s="6"/>
    </row>
    <row r="181" spans="2:20" ht="15.75" x14ac:dyDescent="0.25">
      <c r="B181" s="52"/>
      <c r="C181" s="4" t="s">
        <v>11</v>
      </c>
      <c r="D181" s="10" t="s">
        <v>22</v>
      </c>
      <c r="E181" s="10">
        <v>13</v>
      </c>
      <c r="F181" s="42"/>
      <c r="G181" s="42"/>
      <c r="H181" s="10">
        <v>1841</v>
      </c>
      <c r="I181" s="10">
        <v>2.47E-2</v>
      </c>
      <c r="J181" s="21">
        <f>0.0152*9/12</f>
        <v>1.14E-2</v>
      </c>
      <c r="K181" s="5">
        <f>(E181*H181)*I181</f>
        <v>591.14509999999996</v>
      </c>
      <c r="L181" s="5">
        <f>(E181*H181)*J181</f>
        <v>272.83620000000002</v>
      </c>
      <c r="M181" s="5"/>
      <c r="N181" s="5"/>
      <c r="O181" s="5"/>
      <c r="P181" s="4">
        <v>2688.64</v>
      </c>
      <c r="Q181" s="4">
        <v>2812.05</v>
      </c>
      <c r="R181" s="6">
        <f>I181*P181</f>
        <v>66.409407999999999</v>
      </c>
      <c r="S181" s="6">
        <f>J181*Q181</f>
        <v>32.057370000000006</v>
      </c>
      <c r="T181" s="22">
        <f>S181/R181</f>
        <v>0.48272332137036977</v>
      </c>
    </row>
    <row r="182" spans="2:20" ht="27.75" customHeight="1" x14ac:dyDescent="0.25">
      <c r="B182" s="53"/>
      <c r="C182" s="19" t="s">
        <v>12</v>
      </c>
      <c r="D182" s="10"/>
      <c r="E182" s="10"/>
      <c r="F182" s="43"/>
      <c r="G182" s="43"/>
      <c r="H182" s="10"/>
      <c r="I182" s="10"/>
      <c r="J182" s="5"/>
      <c r="K182" s="5"/>
      <c r="L182" s="5"/>
      <c r="M182" s="5"/>
      <c r="N182" s="5"/>
      <c r="O182" s="5"/>
      <c r="P182" s="4"/>
      <c r="Q182" s="4"/>
      <c r="R182" s="6"/>
      <c r="S182" s="6"/>
      <c r="T182" s="6"/>
    </row>
    <row r="183" spans="2:20" ht="15.75" hidden="1" x14ac:dyDescent="0.25">
      <c r="B183" s="51" t="s">
        <v>76</v>
      </c>
      <c r="C183" s="4" t="s">
        <v>9</v>
      </c>
      <c r="D183" s="10" t="s">
        <v>22</v>
      </c>
      <c r="E183" s="10">
        <v>13</v>
      </c>
      <c r="F183" s="50">
        <v>2010</v>
      </c>
      <c r="G183" s="50">
        <v>5</v>
      </c>
      <c r="H183" s="8" t="s">
        <v>19</v>
      </c>
      <c r="I183" s="10">
        <v>3.77</v>
      </c>
      <c r="J183" s="5">
        <v>3.77</v>
      </c>
      <c r="K183" s="5">
        <f>E183*I183</f>
        <v>49.01</v>
      </c>
      <c r="L183" s="5">
        <f>E183*J183</f>
        <v>49.01</v>
      </c>
      <c r="M183" s="5"/>
      <c r="N183" s="5"/>
      <c r="O183" s="5"/>
      <c r="P183" s="4">
        <v>49.06</v>
      </c>
      <c r="Q183" s="4">
        <v>51.07</v>
      </c>
      <c r="R183" s="6">
        <f>K183*P183</f>
        <v>2404.4306000000001</v>
      </c>
      <c r="S183" s="6">
        <f>L183*Q183</f>
        <v>2502.9407000000001</v>
      </c>
      <c r="T183" s="22">
        <f>S183/R183</f>
        <v>1.04097024052181</v>
      </c>
    </row>
    <row r="184" spans="2:20" ht="15.75" hidden="1" x14ac:dyDescent="0.25">
      <c r="B184" s="52"/>
      <c r="C184" s="4" t="s">
        <v>10</v>
      </c>
      <c r="D184" s="10"/>
      <c r="E184" s="10"/>
      <c r="F184" s="42"/>
      <c r="G184" s="42"/>
      <c r="H184" s="8" t="s">
        <v>19</v>
      </c>
      <c r="I184" s="10"/>
      <c r="J184" s="5"/>
      <c r="K184" s="5"/>
      <c r="L184" s="5"/>
      <c r="M184" s="5"/>
      <c r="N184" s="5"/>
      <c r="O184" s="5"/>
      <c r="P184" s="4"/>
      <c r="Q184" s="4"/>
      <c r="R184" s="6"/>
      <c r="S184" s="6"/>
      <c r="T184" s="6"/>
    </row>
    <row r="185" spans="2:20" ht="15.75" x14ac:dyDescent="0.25">
      <c r="B185" s="52"/>
      <c r="C185" s="4" t="s">
        <v>11</v>
      </c>
      <c r="D185" s="10" t="s">
        <v>22</v>
      </c>
      <c r="E185" s="10">
        <v>13</v>
      </c>
      <c r="F185" s="42"/>
      <c r="G185" s="42"/>
      <c r="H185" s="10">
        <v>1843.9</v>
      </c>
      <c r="I185" s="10">
        <v>2.47E-2</v>
      </c>
      <c r="J185" s="21">
        <f>0.0152*9/12</f>
        <v>1.14E-2</v>
      </c>
      <c r="K185" s="5">
        <f>(E185*H185)*I185</f>
        <v>592.07628999999997</v>
      </c>
      <c r="L185" s="5">
        <f>(E185*H185)*J185</f>
        <v>273.26598000000001</v>
      </c>
      <c r="M185" s="5"/>
      <c r="N185" s="5"/>
      <c r="O185" s="5"/>
      <c r="P185" s="4">
        <v>2688.64</v>
      </c>
      <c r="Q185" s="4">
        <v>2812.05</v>
      </c>
      <c r="R185" s="6">
        <f>I185*P185</f>
        <v>66.409407999999999</v>
      </c>
      <c r="S185" s="6">
        <f>J185*Q185</f>
        <v>32.057370000000006</v>
      </c>
      <c r="T185" s="22">
        <f>S185/R185</f>
        <v>0.48272332137036977</v>
      </c>
    </row>
    <row r="186" spans="2:20" ht="36.75" customHeight="1" x14ac:dyDescent="0.25">
      <c r="B186" s="53"/>
      <c r="C186" s="19" t="s">
        <v>12</v>
      </c>
      <c r="D186" s="10"/>
      <c r="E186" s="10"/>
      <c r="F186" s="43"/>
      <c r="G186" s="43"/>
      <c r="H186" s="10"/>
      <c r="I186" s="10"/>
      <c r="J186" s="5"/>
      <c r="K186" s="5"/>
      <c r="L186" s="5"/>
      <c r="M186" s="5"/>
      <c r="N186" s="5"/>
      <c r="O186" s="5"/>
      <c r="P186" s="4"/>
      <c r="Q186" s="4"/>
      <c r="R186" s="6"/>
      <c r="S186" s="6"/>
      <c r="T186" s="6"/>
    </row>
    <row r="187" spans="2:20" ht="15.75" hidden="1" x14ac:dyDescent="0.25">
      <c r="B187" s="51" t="s">
        <v>77</v>
      </c>
      <c r="C187" s="4" t="s">
        <v>9</v>
      </c>
      <c r="D187" s="10" t="s">
        <v>22</v>
      </c>
      <c r="E187" s="10">
        <v>13</v>
      </c>
      <c r="F187" s="50">
        <v>2000</v>
      </c>
      <c r="G187" s="50">
        <v>3</v>
      </c>
      <c r="H187" s="8" t="s">
        <v>19</v>
      </c>
      <c r="I187" s="10">
        <v>3.77</v>
      </c>
      <c r="J187" s="5">
        <v>3.77</v>
      </c>
      <c r="K187" s="5">
        <f>E187*I187</f>
        <v>49.01</v>
      </c>
      <c r="L187" s="5">
        <f>E187*J187</f>
        <v>49.01</v>
      </c>
      <c r="M187" s="5"/>
      <c r="N187" s="5"/>
      <c r="O187" s="5"/>
      <c r="P187" s="4">
        <v>49.06</v>
      </c>
      <c r="Q187" s="4">
        <v>51.07</v>
      </c>
      <c r="R187" s="6">
        <f>K187*P187</f>
        <v>2404.4306000000001</v>
      </c>
      <c r="S187" s="6">
        <f>L187*Q187</f>
        <v>2502.9407000000001</v>
      </c>
      <c r="T187" s="22">
        <f>S187/R187</f>
        <v>1.04097024052181</v>
      </c>
    </row>
    <row r="188" spans="2:20" ht="15.75" hidden="1" x14ac:dyDescent="0.25">
      <c r="B188" s="52"/>
      <c r="C188" s="4" t="s">
        <v>10</v>
      </c>
      <c r="D188" s="10"/>
      <c r="E188" s="10"/>
      <c r="F188" s="42"/>
      <c r="G188" s="42"/>
      <c r="H188" s="8" t="s">
        <v>19</v>
      </c>
      <c r="I188" s="10"/>
      <c r="J188" s="5"/>
      <c r="K188" s="5"/>
      <c r="L188" s="5"/>
      <c r="M188" s="5"/>
      <c r="N188" s="5"/>
      <c r="O188" s="5"/>
      <c r="P188" s="4"/>
      <c r="Q188" s="4"/>
      <c r="R188" s="6"/>
      <c r="S188" s="6"/>
      <c r="T188" s="6"/>
    </row>
    <row r="189" spans="2:20" ht="15.75" x14ac:dyDescent="0.25">
      <c r="B189" s="52"/>
      <c r="C189" s="4" t="s">
        <v>11</v>
      </c>
      <c r="D189" s="10" t="s">
        <v>22</v>
      </c>
      <c r="E189" s="10">
        <v>13</v>
      </c>
      <c r="F189" s="42"/>
      <c r="G189" s="42"/>
      <c r="H189" s="10">
        <v>959.75</v>
      </c>
      <c r="I189" s="10">
        <v>2.47E-2</v>
      </c>
      <c r="J189" s="21">
        <f>0.0152*9/12</f>
        <v>1.14E-2</v>
      </c>
      <c r="K189" s="5">
        <f>(E189*H189)*I189</f>
        <v>308.175725</v>
      </c>
      <c r="L189" s="5">
        <f>(E189*H189)*J189</f>
        <v>142.23495</v>
      </c>
      <c r="M189" s="5"/>
      <c r="N189" s="5"/>
      <c r="O189" s="5"/>
      <c r="P189" s="4">
        <v>2688.64</v>
      </c>
      <c r="Q189" s="4">
        <v>2812.05</v>
      </c>
      <c r="R189" s="6">
        <f>I189*P189</f>
        <v>66.409407999999999</v>
      </c>
      <c r="S189" s="6">
        <f>J189*Q189</f>
        <v>32.057370000000006</v>
      </c>
      <c r="T189" s="22">
        <f>S189/R189</f>
        <v>0.48272332137036977</v>
      </c>
    </row>
    <row r="190" spans="2:20" ht="24" customHeight="1" x14ac:dyDescent="0.25">
      <c r="B190" s="53"/>
      <c r="C190" s="19" t="s">
        <v>12</v>
      </c>
      <c r="D190" s="10"/>
      <c r="E190" s="10"/>
      <c r="F190" s="43"/>
      <c r="G190" s="43"/>
      <c r="H190" s="10"/>
      <c r="I190" s="10"/>
      <c r="J190" s="5"/>
      <c r="K190" s="5"/>
      <c r="L190" s="5"/>
      <c r="M190" s="5"/>
      <c r="N190" s="5"/>
      <c r="O190" s="5"/>
      <c r="P190" s="4"/>
      <c r="Q190" s="4"/>
      <c r="R190" s="6"/>
      <c r="S190" s="6"/>
      <c r="T190" s="6"/>
    </row>
    <row r="191" spans="2:20" ht="15.75" hidden="1" customHeight="1" x14ac:dyDescent="0.25">
      <c r="B191" s="51" t="s">
        <v>78</v>
      </c>
      <c r="C191" s="4" t="s">
        <v>9</v>
      </c>
      <c r="D191" s="10" t="s">
        <v>22</v>
      </c>
      <c r="E191" s="10">
        <v>13</v>
      </c>
      <c r="F191" s="50">
        <v>1981</v>
      </c>
      <c r="G191" s="50">
        <v>4</v>
      </c>
      <c r="H191" s="8" t="s">
        <v>19</v>
      </c>
      <c r="I191" s="10">
        <v>3.77</v>
      </c>
      <c r="J191" s="5">
        <v>3.77</v>
      </c>
      <c r="K191" s="5">
        <f>E191*I191</f>
        <v>49.01</v>
      </c>
      <c r="L191" s="5">
        <f>E191*J191</f>
        <v>49.01</v>
      </c>
      <c r="M191" s="5"/>
      <c r="N191" s="5"/>
      <c r="O191" s="5"/>
      <c r="P191" s="4">
        <v>49.06</v>
      </c>
      <c r="Q191" s="4">
        <v>51.07</v>
      </c>
      <c r="R191" s="6">
        <f>K191*P191</f>
        <v>2404.4306000000001</v>
      </c>
      <c r="S191" s="6">
        <f>L191*Q191</f>
        <v>2502.9407000000001</v>
      </c>
      <c r="T191" s="22">
        <f>S191/R191</f>
        <v>1.04097024052181</v>
      </c>
    </row>
    <row r="192" spans="2:20" ht="15.75" hidden="1" x14ac:dyDescent="0.25">
      <c r="B192" s="52"/>
      <c r="C192" s="4" t="s">
        <v>10</v>
      </c>
      <c r="D192" s="10"/>
      <c r="E192" s="10"/>
      <c r="F192" s="42"/>
      <c r="G192" s="42"/>
      <c r="H192" s="8" t="s">
        <v>19</v>
      </c>
      <c r="I192" s="10"/>
      <c r="J192" s="5"/>
      <c r="K192" s="5"/>
      <c r="L192" s="5"/>
      <c r="M192" s="5"/>
      <c r="N192" s="5"/>
      <c r="O192" s="5"/>
      <c r="P192" s="4"/>
      <c r="Q192" s="4"/>
      <c r="R192" s="6"/>
      <c r="S192" s="6"/>
      <c r="T192" s="6"/>
    </row>
    <row r="193" spans="2:20" ht="15.75" x14ac:dyDescent="0.25">
      <c r="B193" s="52"/>
      <c r="C193" s="4" t="s">
        <v>11</v>
      </c>
      <c r="D193" s="10" t="s">
        <v>22</v>
      </c>
      <c r="E193" s="10">
        <v>13</v>
      </c>
      <c r="F193" s="42"/>
      <c r="G193" s="42"/>
      <c r="H193" s="10">
        <v>1546.85</v>
      </c>
      <c r="I193" s="10">
        <v>2.47E-2</v>
      </c>
      <c r="J193" s="21">
        <f>0.0283*9/12</f>
        <v>2.1224999999999997E-2</v>
      </c>
      <c r="K193" s="5">
        <f>(E193*H193)*I193</f>
        <v>496.693535</v>
      </c>
      <c r="L193" s="5">
        <f>(E193*H193)*J193</f>
        <v>426.81458624999993</v>
      </c>
      <c r="M193" s="5"/>
      <c r="N193" s="5"/>
      <c r="O193" s="5"/>
      <c r="P193" s="4">
        <v>2688.64</v>
      </c>
      <c r="Q193" s="4">
        <v>2812.05</v>
      </c>
      <c r="R193" s="6">
        <f>I193*P193</f>
        <v>66.409407999999999</v>
      </c>
      <c r="S193" s="6">
        <f>J193*Q193</f>
        <v>59.685761249999999</v>
      </c>
      <c r="T193" s="22">
        <f>S193/R193</f>
        <v>0.89875460491983306</v>
      </c>
    </row>
    <row r="194" spans="2:20" ht="31.5" customHeight="1" x14ac:dyDescent="0.25">
      <c r="B194" s="53"/>
      <c r="C194" s="19" t="s">
        <v>12</v>
      </c>
      <c r="D194" s="10"/>
      <c r="E194" s="10"/>
      <c r="F194" s="43"/>
      <c r="G194" s="43"/>
      <c r="H194" s="10"/>
      <c r="I194" s="10"/>
      <c r="J194" s="5"/>
      <c r="K194" s="5"/>
      <c r="L194" s="5"/>
      <c r="M194" s="5"/>
      <c r="N194" s="5"/>
      <c r="O194" s="5"/>
      <c r="P194" s="4"/>
      <c r="Q194" s="4"/>
      <c r="R194" s="6"/>
      <c r="S194" s="6"/>
      <c r="T194" s="6"/>
    </row>
    <row r="195" spans="2:20" ht="15.75" hidden="1" x14ac:dyDescent="0.25">
      <c r="B195" s="51" t="s">
        <v>79</v>
      </c>
      <c r="C195" s="4" t="s">
        <v>9</v>
      </c>
      <c r="D195" s="10" t="s">
        <v>22</v>
      </c>
      <c r="E195" s="10">
        <v>13</v>
      </c>
      <c r="F195" s="50">
        <v>2010</v>
      </c>
      <c r="G195" s="50">
        <v>2</v>
      </c>
      <c r="H195" s="8" t="s">
        <v>19</v>
      </c>
      <c r="I195" s="10">
        <v>3.77</v>
      </c>
      <c r="J195" s="5">
        <v>3.77</v>
      </c>
      <c r="K195" s="5">
        <f>E195*I195</f>
        <v>49.01</v>
      </c>
      <c r="L195" s="5">
        <f>E195*J195</f>
        <v>49.01</v>
      </c>
      <c r="M195" s="5"/>
      <c r="N195" s="5"/>
      <c r="O195" s="5"/>
      <c r="P195" s="4">
        <v>49.06</v>
      </c>
      <c r="Q195" s="4">
        <v>51.07</v>
      </c>
      <c r="R195" s="6">
        <f>K195*P195</f>
        <v>2404.4306000000001</v>
      </c>
      <c r="S195" s="6">
        <f>L195*Q195</f>
        <v>2502.9407000000001</v>
      </c>
      <c r="T195" s="22">
        <f>S195/R195</f>
        <v>1.04097024052181</v>
      </c>
    </row>
    <row r="196" spans="2:20" ht="15.75" hidden="1" x14ac:dyDescent="0.25">
      <c r="B196" s="52"/>
      <c r="C196" s="4" t="s">
        <v>10</v>
      </c>
      <c r="D196" s="10"/>
      <c r="E196" s="10"/>
      <c r="F196" s="42"/>
      <c r="G196" s="42"/>
      <c r="H196" s="8" t="s">
        <v>19</v>
      </c>
      <c r="I196" s="10"/>
      <c r="J196" s="5"/>
      <c r="K196" s="5"/>
      <c r="L196" s="5"/>
      <c r="M196" s="5"/>
      <c r="N196" s="5"/>
      <c r="O196" s="5"/>
      <c r="P196" s="4"/>
      <c r="Q196" s="4"/>
      <c r="R196" s="6"/>
      <c r="S196" s="6"/>
      <c r="T196" s="6"/>
    </row>
    <row r="197" spans="2:20" ht="15.75" x14ac:dyDescent="0.25">
      <c r="B197" s="52"/>
      <c r="C197" s="4" t="s">
        <v>11</v>
      </c>
      <c r="D197" s="10" t="s">
        <v>22</v>
      </c>
      <c r="E197" s="10">
        <v>13</v>
      </c>
      <c r="F197" s="42"/>
      <c r="G197" s="42"/>
      <c r="H197" s="10">
        <v>775</v>
      </c>
      <c r="I197" s="10">
        <v>2.47E-2</v>
      </c>
      <c r="J197" s="21">
        <f>0.0177*9/12</f>
        <v>1.3275E-2</v>
      </c>
      <c r="K197" s="5">
        <f>(E197*H197)*I197</f>
        <v>248.85249999999999</v>
      </c>
      <c r="L197" s="5">
        <f>(E197*H197)*J197</f>
        <v>133.74562499999999</v>
      </c>
      <c r="M197" s="5"/>
      <c r="N197" s="5"/>
      <c r="O197" s="5"/>
      <c r="P197" s="4">
        <v>2688.64</v>
      </c>
      <c r="Q197" s="4">
        <v>2812.05</v>
      </c>
      <c r="R197" s="6">
        <f>I197*P197</f>
        <v>66.409407999999999</v>
      </c>
      <c r="S197" s="6">
        <f>J197*Q197</f>
        <v>37.329963750000005</v>
      </c>
      <c r="T197" s="22">
        <f>S197/R197</f>
        <v>0.56211860449049633</v>
      </c>
    </row>
    <row r="198" spans="2:20" ht="26.25" customHeight="1" x14ac:dyDescent="0.25">
      <c r="B198" s="53"/>
      <c r="C198" s="19" t="s">
        <v>12</v>
      </c>
      <c r="D198" s="10"/>
      <c r="E198" s="10"/>
      <c r="F198" s="43"/>
      <c r="G198" s="43"/>
      <c r="H198" s="10"/>
      <c r="I198" s="10"/>
      <c r="J198" s="5"/>
      <c r="K198" s="5"/>
      <c r="L198" s="5"/>
      <c r="M198" s="5"/>
      <c r="N198" s="5"/>
      <c r="O198" s="5"/>
      <c r="P198" s="4"/>
      <c r="Q198" s="4"/>
      <c r="R198" s="6"/>
      <c r="S198" s="6"/>
      <c r="T198" s="6"/>
    </row>
    <row r="199" spans="2:20" ht="15.75" hidden="1" x14ac:dyDescent="0.25">
      <c r="B199" s="51" t="s">
        <v>80</v>
      </c>
      <c r="C199" s="4" t="s">
        <v>9</v>
      </c>
      <c r="D199" s="10" t="s">
        <v>22</v>
      </c>
      <c r="E199" s="10">
        <v>13</v>
      </c>
      <c r="F199" s="50">
        <v>1982</v>
      </c>
      <c r="G199" s="50">
        <v>3</v>
      </c>
      <c r="H199" s="8" t="s">
        <v>19</v>
      </c>
      <c r="I199" s="10">
        <v>3.77</v>
      </c>
      <c r="J199" s="5">
        <v>3.77</v>
      </c>
      <c r="K199" s="5">
        <f>E199*I199</f>
        <v>49.01</v>
      </c>
      <c r="L199" s="5">
        <f>E199*J199</f>
        <v>49.01</v>
      </c>
      <c r="M199" s="5"/>
      <c r="N199" s="5"/>
      <c r="O199" s="5"/>
      <c r="P199" s="4">
        <v>49.06</v>
      </c>
      <c r="Q199" s="4">
        <v>51.07</v>
      </c>
      <c r="R199" s="6">
        <f>K199*P199</f>
        <v>2404.4306000000001</v>
      </c>
      <c r="S199" s="6">
        <f>L199*Q199</f>
        <v>2502.9407000000001</v>
      </c>
      <c r="T199" s="22">
        <f>S199/R199</f>
        <v>1.04097024052181</v>
      </c>
    </row>
    <row r="200" spans="2:20" ht="15.75" hidden="1" x14ac:dyDescent="0.25">
      <c r="B200" s="52"/>
      <c r="C200" s="4" t="s">
        <v>10</v>
      </c>
      <c r="D200" s="10"/>
      <c r="E200" s="10"/>
      <c r="F200" s="42"/>
      <c r="G200" s="42"/>
      <c r="H200" s="8" t="s">
        <v>19</v>
      </c>
      <c r="I200" s="10"/>
      <c r="J200" s="5"/>
      <c r="K200" s="5"/>
      <c r="L200" s="5"/>
      <c r="M200" s="5"/>
      <c r="N200" s="5"/>
      <c r="O200" s="5"/>
      <c r="P200" s="4"/>
      <c r="Q200" s="4"/>
      <c r="R200" s="6"/>
      <c r="S200" s="6"/>
      <c r="T200" s="6"/>
    </row>
    <row r="201" spans="2:20" ht="15.75" x14ac:dyDescent="0.25">
      <c r="B201" s="52"/>
      <c r="C201" s="4" t="s">
        <v>11</v>
      </c>
      <c r="D201" s="10" t="s">
        <v>22</v>
      </c>
      <c r="E201" s="10">
        <v>13</v>
      </c>
      <c r="F201" s="42"/>
      <c r="G201" s="42"/>
      <c r="H201" s="10">
        <v>263.10000000000002</v>
      </c>
      <c r="I201" s="10">
        <v>2.47E-2</v>
      </c>
      <c r="J201" s="21">
        <f>0.0283*9/12</f>
        <v>2.1224999999999997E-2</v>
      </c>
      <c r="K201" s="5">
        <f>(E201*H201)*I201</f>
        <v>84.481409999999997</v>
      </c>
      <c r="L201" s="5">
        <f>(E201*H201)*J201</f>
        <v>72.595867499999997</v>
      </c>
      <c r="M201" s="5"/>
      <c r="N201" s="5"/>
      <c r="O201" s="5"/>
      <c r="P201" s="4">
        <v>2688.64</v>
      </c>
      <c r="Q201" s="4">
        <v>2812.05</v>
      </c>
      <c r="R201" s="6">
        <f>I201*P201</f>
        <v>66.409407999999999</v>
      </c>
      <c r="S201" s="6">
        <f>J201*Q201</f>
        <v>59.685761249999999</v>
      </c>
      <c r="T201" s="22">
        <f>S201/R201</f>
        <v>0.89875460491983306</v>
      </c>
    </row>
    <row r="202" spans="2:20" ht="29.25" customHeight="1" x14ac:dyDescent="0.25">
      <c r="B202" s="53"/>
      <c r="C202" s="19" t="s">
        <v>12</v>
      </c>
      <c r="D202" s="10"/>
      <c r="E202" s="10"/>
      <c r="F202" s="43"/>
      <c r="G202" s="43"/>
      <c r="H202" s="10"/>
      <c r="I202" s="10"/>
      <c r="J202" s="5"/>
      <c r="K202" s="5"/>
      <c r="L202" s="5"/>
      <c r="M202" s="5"/>
      <c r="N202" s="5"/>
      <c r="O202" s="5"/>
      <c r="P202" s="4"/>
      <c r="Q202" s="4"/>
      <c r="R202" s="6"/>
      <c r="S202" s="6"/>
      <c r="T202" s="6"/>
    </row>
    <row r="203" spans="2:20" ht="15.75" hidden="1" x14ac:dyDescent="0.25">
      <c r="B203" s="51" t="s">
        <v>81</v>
      </c>
      <c r="C203" s="4" t="s">
        <v>9</v>
      </c>
      <c r="D203" s="10" t="s">
        <v>22</v>
      </c>
      <c r="E203" s="10">
        <v>13</v>
      </c>
      <c r="F203" s="50">
        <v>1982</v>
      </c>
      <c r="G203" s="50">
        <v>3</v>
      </c>
      <c r="H203" s="8" t="s">
        <v>19</v>
      </c>
      <c r="I203" s="10">
        <v>3.77</v>
      </c>
      <c r="J203" s="5">
        <v>3.77</v>
      </c>
      <c r="K203" s="5">
        <f>E203*I203</f>
        <v>49.01</v>
      </c>
      <c r="L203" s="5">
        <f>E203*J203</f>
        <v>49.01</v>
      </c>
      <c r="M203" s="5"/>
      <c r="N203" s="5"/>
      <c r="O203" s="5"/>
      <c r="P203" s="4">
        <v>49.06</v>
      </c>
      <c r="Q203" s="4">
        <v>51.07</v>
      </c>
      <c r="R203" s="6">
        <f>K203*P203</f>
        <v>2404.4306000000001</v>
      </c>
      <c r="S203" s="6">
        <f>L203*Q203</f>
        <v>2502.9407000000001</v>
      </c>
      <c r="T203" s="22">
        <f>S203/R203</f>
        <v>1.04097024052181</v>
      </c>
    </row>
    <row r="204" spans="2:20" ht="15.75" hidden="1" x14ac:dyDescent="0.25">
      <c r="B204" s="52"/>
      <c r="C204" s="4" t="s">
        <v>10</v>
      </c>
      <c r="D204" s="10"/>
      <c r="E204" s="10"/>
      <c r="F204" s="42"/>
      <c r="G204" s="42"/>
      <c r="H204" s="8" t="s">
        <v>19</v>
      </c>
      <c r="I204" s="10"/>
      <c r="J204" s="5"/>
      <c r="K204" s="5"/>
      <c r="L204" s="5"/>
      <c r="M204" s="5"/>
      <c r="N204" s="5"/>
      <c r="O204" s="5"/>
      <c r="P204" s="4"/>
      <c r="Q204" s="4"/>
      <c r="R204" s="6"/>
      <c r="S204" s="6"/>
      <c r="T204" s="6"/>
    </row>
    <row r="205" spans="2:20" ht="15.75" x14ac:dyDescent="0.25">
      <c r="B205" s="52"/>
      <c r="C205" s="4" t="s">
        <v>11</v>
      </c>
      <c r="D205" s="10" t="s">
        <v>22</v>
      </c>
      <c r="E205" s="10">
        <v>13</v>
      </c>
      <c r="F205" s="42"/>
      <c r="G205" s="42"/>
      <c r="H205" s="10">
        <v>1546.22</v>
      </c>
      <c r="I205" s="10">
        <v>2.47E-2</v>
      </c>
      <c r="J205" s="21">
        <f>0.0283*9/12</f>
        <v>2.1224999999999997E-2</v>
      </c>
      <c r="K205" s="5">
        <f>(E205*H205)*I205</f>
        <v>496.491242</v>
      </c>
      <c r="L205" s="5">
        <f>(E205*H205)*J205</f>
        <v>426.64075349999996</v>
      </c>
      <c r="M205" s="5"/>
      <c r="N205" s="5"/>
      <c r="O205" s="5"/>
      <c r="P205" s="4">
        <v>2688.64</v>
      </c>
      <c r="Q205" s="4">
        <v>2812.05</v>
      </c>
      <c r="R205" s="6">
        <f>I205*P205</f>
        <v>66.409407999999999</v>
      </c>
      <c r="S205" s="6">
        <f>J205*Q205</f>
        <v>59.685761249999999</v>
      </c>
      <c r="T205" s="22">
        <f>S205/R205</f>
        <v>0.89875460491983306</v>
      </c>
    </row>
    <row r="206" spans="2:20" ht="29.25" customHeight="1" x14ac:dyDescent="0.25">
      <c r="B206" s="53"/>
      <c r="C206" s="19" t="s">
        <v>12</v>
      </c>
      <c r="D206" s="10"/>
      <c r="E206" s="10"/>
      <c r="F206" s="43"/>
      <c r="G206" s="43"/>
      <c r="H206" s="10"/>
      <c r="I206" s="10"/>
      <c r="J206" s="5"/>
      <c r="K206" s="5"/>
      <c r="L206" s="5"/>
      <c r="M206" s="5"/>
      <c r="N206" s="5"/>
      <c r="O206" s="5"/>
      <c r="P206" s="4"/>
      <c r="Q206" s="4"/>
      <c r="R206" s="6"/>
      <c r="S206" s="6"/>
      <c r="T206" s="6"/>
    </row>
    <row r="207" spans="2:20" ht="23.25" hidden="1" customHeight="1" x14ac:dyDescent="0.25">
      <c r="B207" s="51" t="s">
        <v>82</v>
      </c>
      <c r="C207" s="4" t="s">
        <v>9</v>
      </c>
      <c r="D207" s="10" t="s">
        <v>22</v>
      </c>
      <c r="E207" s="10">
        <v>13</v>
      </c>
      <c r="F207" s="50">
        <v>1969</v>
      </c>
      <c r="G207" s="50">
        <v>2</v>
      </c>
      <c r="H207" s="8" t="s">
        <v>19</v>
      </c>
      <c r="I207" s="10">
        <v>3.77</v>
      </c>
      <c r="J207" s="5">
        <v>3.77</v>
      </c>
      <c r="K207" s="5">
        <f>E207*I207</f>
        <v>49.01</v>
      </c>
      <c r="L207" s="5">
        <f>E207*J207</f>
        <v>49.01</v>
      </c>
      <c r="M207" s="5"/>
      <c r="N207" s="5"/>
      <c r="O207" s="5"/>
      <c r="P207" s="4">
        <v>49.06</v>
      </c>
      <c r="Q207" s="4">
        <v>51.07</v>
      </c>
      <c r="R207" s="6">
        <f>K207*P207</f>
        <v>2404.4306000000001</v>
      </c>
      <c r="S207" s="6">
        <f>L207*Q207</f>
        <v>2502.9407000000001</v>
      </c>
      <c r="T207" s="22">
        <f>S207/R207</f>
        <v>1.04097024052181</v>
      </c>
    </row>
    <row r="208" spans="2:20" ht="15.75" hidden="1" x14ac:dyDescent="0.25">
      <c r="B208" s="52"/>
      <c r="C208" s="4" t="s">
        <v>10</v>
      </c>
      <c r="D208" s="10"/>
      <c r="E208" s="10"/>
      <c r="F208" s="42"/>
      <c r="G208" s="42"/>
      <c r="H208" s="8" t="s">
        <v>19</v>
      </c>
      <c r="I208" s="10"/>
      <c r="J208" s="5"/>
      <c r="K208" s="5"/>
      <c r="L208" s="5"/>
      <c r="M208" s="5"/>
      <c r="N208" s="5"/>
      <c r="O208" s="5"/>
      <c r="P208" s="4"/>
      <c r="Q208" s="4"/>
      <c r="R208" s="6"/>
      <c r="S208" s="6"/>
      <c r="T208" s="6"/>
    </row>
    <row r="209" spans="2:20" ht="15.75" x14ac:dyDescent="0.25">
      <c r="B209" s="52"/>
      <c r="C209" s="4" t="s">
        <v>11</v>
      </c>
      <c r="D209" s="10" t="s">
        <v>22</v>
      </c>
      <c r="E209" s="10">
        <v>13</v>
      </c>
      <c r="F209" s="42"/>
      <c r="G209" s="42"/>
      <c r="H209" s="10">
        <v>374.01</v>
      </c>
      <c r="I209" s="10">
        <v>2.47E-2</v>
      </c>
      <c r="J209" s="21">
        <f>0.0455*9/12</f>
        <v>3.4124999999999996E-2</v>
      </c>
      <c r="K209" s="5">
        <f>(E209*H209)*I209</f>
        <v>120.094611</v>
      </c>
      <c r="L209" s="5">
        <f>(E209*H209)*J209</f>
        <v>165.92018624999997</v>
      </c>
      <c r="M209" s="5"/>
      <c r="N209" s="5"/>
      <c r="O209" s="5"/>
      <c r="P209" s="4">
        <v>2688.64</v>
      </c>
      <c r="Q209" s="4">
        <v>2812.05</v>
      </c>
      <c r="R209" s="6">
        <f>I209*P209</f>
        <v>66.409407999999999</v>
      </c>
      <c r="S209" s="6">
        <f>J209*Q209</f>
        <v>95.961206249999989</v>
      </c>
      <c r="T209" s="22">
        <f>S209/R209</f>
        <v>1.4449941527863039</v>
      </c>
    </row>
    <row r="210" spans="2:20" ht="26.25" customHeight="1" x14ac:dyDescent="0.25">
      <c r="B210" s="53"/>
      <c r="C210" s="19" t="s">
        <v>12</v>
      </c>
      <c r="D210" s="10"/>
      <c r="E210" s="10"/>
      <c r="F210" s="43"/>
      <c r="G210" s="43"/>
      <c r="H210" s="10"/>
      <c r="I210" s="10"/>
      <c r="J210" s="5"/>
      <c r="K210" s="5"/>
      <c r="L210" s="5"/>
      <c r="M210" s="5"/>
      <c r="N210" s="5"/>
      <c r="O210" s="5"/>
      <c r="P210" s="4"/>
      <c r="Q210" s="4"/>
      <c r="R210" s="6"/>
      <c r="S210" s="6"/>
      <c r="T210" s="6"/>
    </row>
    <row r="211" spans="2:20" ht="15.75" hidden="1" x14ac:dyDescent="0.25">
      <c r="B211" s="51" t="s">
        <v>83</v>
      </c>
      <c r="C211" s="4" t="s">
        <v>9</v>
      </c>
      <c r="D211" s="10" t="s">
        <v>22</v>
      </c>
      <c r="E211" s="10">
        <v>13</v>
      </c>
      <c r="F211" s="50">
        <v>1961</v>
      </c>
      <c r="G211" s="50">
        <v>1</v>
      </c>
      <c r="H211" s="8" t="s">
        <v>19</v>
      </c>
      <c r="I211" s="10">
        <v>3.77</v>
      </c>
      <c r="J211" s="5">
        <v>3.77</v>
      </c>
      <c r="K211" s="5">
        <f>E211*I211</f>
        <v>49.01</v>
      </c>
      <c r="L211" s="5">
        <f>E211*J211</f>
        <v>49.01</v>
      </c>
      <c r="M211" s="5"/>
      <c r="N211" s="5"/>
      <c r="O211" s="5"/>
      <c r="P211" s="4">
        <v>49.06</v>
      </c>
      <c r="Q211" s="4">
        <v>51.07</v>
      </c>
      <c r="R211" s="6">
        <f>K211*P211</f>
        <v>2404.4306000000001</v>
      </c>
      <c r="S211" s="6">
        <f>L211*Q211</f>
        <v>2502.9407000000001</v>
      </c>
      <c r="T211" s="22">
        <f>S211/R211</f>
        <v>1.04097024052181</v>
      </c>
    </row>
    <row r="212" spans="2:20" ht="15.75" hidden="1" x14ac:dyDescent="0.25">
      <c r="B212" s="52"/>
      <c r="C212" s="4" t="s">
        <v>10</v>
      </c>
      <c r="D212" s="10"/>
      <c r="E212" s="10"/>
      <c r="F212" s="42"/>
      <c r="G212" s="42"/>
      <c r="H212" s="8" t="s">
        <v>19</v>
      </c>
      <c r="I212" s="10"/>
      <c r="J212" s="5"/>
      <c r="K212" s="5"/>
      <c r="L212" s="5"/>
      <c r="M212" s="5"/>
      <c r="N212" s="5"/>
      <c r="O212" s="5"/>
      <c r="P212" s="4"/>
      <c r="Q212" s="4"/>
      <c r="R212" s="6"/>
      <c r="S212" s="6"/>
      <c r="T212" s="6"/>
    </row>
    <row r="213" spans="2:20" ht="15.75" x14ac:dyDescent="0.25">
      <c r="B213" s="52"/>
      <c r="C213" s="4" t="s">
        <v>11</v>
      </c>
      <c r="D213" s="10" t="s">
        <v>22</v>
      </c>
      <c r="E213" s="10">
        <v>13</v>
      </c>
      <c r="F213" s="42"/>
      <c r="G213" s="42"/>
      <c r="H213" s="10">
        <v>503.04</v>
      </c>
      <c r="I213" s="10">
        <v>2.47E-2</v>
      </c>
      <c r="J213" s="21">
        <f>0.0455*9/12</f>
        <v>3.4124999999999996E-2</v>
      </c>
      <c r="K213" s="5">
        <f>(E213*H213)*I213</f>
        <v>161.52614400000002</v>
      </c>
      <c r="L213" s="5">
        <f>(E213*H213)*J213</f>
        <v>223.16111999999998</v>
      </c>
      <c r="M213" s="5"/>
      <c r="N213" s="5"/>
      <c r="O213" s="5"/>
      <c r="P213" s="4">
        <v>2688.64</v>
      </c>
      <c r="Q213" s="4">
        <v>2812.05</v>
      </c>
      <c r="R213" s="6">
        <f>I213*P213</f>
        <v>66.409407999999999</v>
      </c>
      <c r="S213" s="6">
        <f>J213*Q213</f>
        <v>95.961206249999989</v>
      </c>
      <c r="T213" s="22">
        <f>S213/R213</f>
        <v>1.4449941527863039</v>
      </c>
    </row>
    <row r="214" spans="2:20" ht="26.25" customHeight="1" x14ac:dyDescent="0.25">
      <c r="B214" s="53"/>
      <c r="C214" s="19" t="s">
        <v>12</v>
      </c>
      <c r="D214" s="10"/>
      <c r="E214" s="10"/>
      <c r="F214" s="43"/>
      <c r="G214" s="43"/>
      <c r="H214" s="10"/>
      <c r="I214" s="10"/>
      <c r="J214" s="5"/>
      <c r="K214" s="5"/>
      <c r="L214" s="5"/>
      <c r="M214" s="5"/>
      <c r="N214" s="5"/>
      <c r="O214" s="5"/>
      <c r="P214" s="4"/>
      <c r="Q214" s="4"/>
      <c r="R214" s="6"/>
      <c r="S214" s="6"/>
      <c r="T214" s="6"/>
    </row>
    <row r="215" spans="2:20" ht="15.75" hidden="1" x14ac:dyDescent="0.25">
      <c r="B215" s="51" t="s">
        <v>84</v>
      </c>
      <c r="C215" s="4" t="s">
        <v>9</v>
      </c>
      <c r="D215" s="10" t="s">
        <v>22</v>
      </c>
      <c r="E215" s="10">
        <v>13</v>
      </c>
      <c r="F215" s="50">
        <v>1967</v>
      </c>
      <c r="G215" s="50">
        <v>2</v>
      </c>
      <c r="H215" s="8" t="s">
        <v>19</v>
      </c>
      <c r="I215" s="10">
        <v>3.77</v>
      </c>
      <c r="J215" s="5">
        <v>3.77</v>
      </c>
      <c r="K215" s="5">
        <f>E215*I215</f>
        <v>49.01</v>
      </c>
      <c r="L215" s="5">
        <f>E215*J215</f>
        <v>49.01</v>
      </c>
      <c r="M215" s="5"/>
      <c r="N215" s="5"/>
      <c r="O215" s="5"/>
      <c r="P215" s="4">
        <v>49.06</v>
      </c>
      <c r="Q215" s="4">
        <v>51.07</v>
      </c>
      <c r="R215" s="6">
        <f>K215*P215</f>
        <v>2404.4306000000001</v>
      </c>
      <c r="S215" s="6">
        <f>L215*Q215</f>
        <v>2502.9407000000001</v>
      </c>
      <c r="T215" s="22">
        <f>S215/R215</f>
        <v>1.04097024052181</v>
      </c>
    </row>
    <row r="216" spans="2:20" ht="15.75" hidden="1" x14ac:dyDescent="0.25">
      <c r="B216" s="52"/>
      <c r="C216" s="4" t="s">
        <v>10</v>
      </c>
      <c r="D216" s="10"/>
      <c r="E216" s="10"/>
      <c r="F216" s="42"/>
      <c r="G216" s="42"/>
      <c r="H216" s="8" t="s">
        <v>19</v>
      </c>
      <c r="I216" s="10"/>
      <c r="J216" s="5"/>
      <c r="K216" s="5"/>
      <c r="L216" s="5"/>
      <c r="M216" s="5"/>
      <c r="N216" s="5"/>
      <c r="O216" s="5"/>
      <c r="P216" s="4"/>
      <c r="Q216" s="4"/>
      <c r="R216" s="6"/>
      <c r="S216" s="6"/>
      <c r="T216" s="6"/>
    </row>
    <row r="217" spans="2:20" ht="15.75" x14ac:dyDescent="0.25">
      <c r="B217" s="52"/>
      <c r="C217" s="4" t="s">
        <v>11</v>
      </c>
      <c r="D217" s="10" t="s">
        <v>22</v>
      </c>
      <c r="E217" s="10">
        <v>13</v>
      </c>
      <c r="F217" s="42"/>
      <c r="G217" s="42"/>
      <c r="H217" s="10">
        <v>590</v>
      </c>
      <c r="I217" s="10">
        <v>2.47E-2</v>
      </c>
      <c r="J217" s="21">
        <f>0.0455*9/12</f>
        <v>3.4124999999999996E-2</v>
      </c>
      <c r="K217" s="5">
        <f>(E217*H217)*I217</f>
        <v>189.44899999999998</v>
      </c>
      <c r="L217" s="5">
        <f>(E217*H217)*J217</f>
        <v>261.73874999999998</v>
      </c>
      <c r="M217" s="5"/>
      <c r="N217" s="5"/>
      <c r="O217" s="5"/>
      <c r="P217" s="4">
        <v>2688.64</v>
      </c>
      <c r="Q217" s="4">
        <v>2812.05</v>
      </c>
      <c r="R217" s="6">
        <f>I217*P217</f>
        <v>66.409407999999999</v>
      </c>
      <c r="S217" s="6">
        <f>J217*Q217</f>
        <v>95.961206249999989</v>
      </c>
      <c r="T217" s="22">
        <f>S217/R217</f>
        <v>1.4449941527863039</v>
      </c>
    </row>
    <row r="218" spans="2:20" ht="15.75" x14ac:dyDescent="0.25">
      <c r="B218" s="53"/>
      <c r="C218" s="19" t="s">
        <v>12</v>
      </c>
      <c r="D218" s="10"/>
      <c r="E218" s="10"/>
      <c r="F218" s="43"/>
      <c r="G218" s="43"/>
      <c r="H218" s="10"/>
      <c r="I218" s="10"/>
      <c r="J218" s="5"/>
      <c r="K218" s="5"/>
      <c r="L218" s="5"/>
      <c r="M218" s="5"/>
      <c r="N218" s="5"/>
      <c r="O218" s="5"/>
      <c r="P218" s="4"/>
      <c r="Q218" s="4"/>
      <c r="R218" s="6"/>
      <c r="S218" s="6"/>
      <c r="T218" s="6"/>
    </row>
    <row r="219" spans="2:20" ht="15.75" hidden="1" x14ac:dyDescent="0.25">
      <c r="B219" s="51" t="s">
        <v>85</v>
      </c>
      <c r="C219" s="4" t="s">
        <v>9</v>
      </c>
      <c r="D219" s="10" t="s">
        <v>22</v>
      </c>
      <c r="E219" s="10">
        <v>13</v>
      </c>
      <c r="F219" s="50">
        <v>1970</v>
      </c>
      <c r="G219" s="50">
        <v>2</v>
      </c>
      <c r="H219" s="8" t="s">
        <v>19</v>
      </c>
      <c r="I219" s="10">
        <v>3.77</v>
      </c>
      <c r="J219" s="5">
        <v>3.77</v>
      </c>
      <c r="K219" s="5">
        <f>E219*I219</f>
        <v>49.01</v>
      </c>
      <c r="L219" s="5">
        <f>E219*J219</f>
        <v>49.01</v>
      </c>
      <c r="M219" s="5"/>
      <c r="N219" s="5"/>
      <c r="O219" s="5"/>
      <c r="P219" s="4">
        <v>49.06</v>
      </c>
      <c r="Q219" s="4">
        <v>51.07</v>
      </c>
      <c r="R219" s="6">
        <f>K219*P219</f>
        <v>2404.4306000000001</v>
      </c>
      <c r="S219" s="6">
        <f>L219*Q219</f>
        <v>2502.9407000000001</v>
      </c>
      <c r="T219" s="22">
        <f>S219/R219</f>
        <v>1.04097024052181</v>
      </c>
    </row>
    <row r="220" spans="2:20" ht="15.75" hidden="1" x14ac:dyDescent="0.25">
      <c r="B220" s="52"/>
      <c r="C220" s="4" t="s">
        <v>10</v>
      </c>
      <c r="D220" s="10"/>
      <c r="E220" s="10"/>
      <c r="F220" s="42"/>
      <c r="G220" s="42"/>
      <c r="H220" s="8" t="s">
        <v>19</v>
      </c>
      <c r="I220" s="10"/>
      <c r="J220" s="5"/>
      <c r="K220" s="5"/>
      <c r="L220" s="5"/>
      <c r="M220" s="5"/>
      <c r="N220" s="5"/>
      <c r="O220" s="5"/>
      <c r="P220" s="4"/>
      <c r="Q220" s="4"/>
      <c r="R220" s="6"/>
      <c r="S220" s="6"/>
      <c r="T220" s="6"/>
    </row>
    <row r="221" spans="2:20" ht="15.75" x14ac:dyDescent="0.25">
      <c r="B221" s="52"/>
      <c r="C221" s="4" t="s">
        <v>11</v>
      </c>
      <c r="D221" s="10" t="s">
        <v>22</v>
      </c>
      <c r="E221" s="10">
        <v>13</v>
      </c>
      <c r="F221" s="42"/>
      <c r="G221" s="42"/>
      <c r="H221" s="10">
        <v>227.75</v>
      </c>
      <c r="I221" s="10">
        <v>2.47E-2</v>
      </c>
      <c r="J221" s="21">
        <f>0.0455*9/12</f>
        <v>3.4124999999999996E-2</v>
      </c>
      <c r="K221" s="5">
        <f>(E221*H221)*I221</f>
        <v>73.130525000000006</v>
      </c>
      <c r="L221" s="5">
        <f>(E221*H221)*J221</f>
        <v>101.03559374999999</v>
      </c>
      <c r="M221" s="5"/>
      <c r="N221" s="5"/>
      <c r="O221" s="5"/>
      <c r="P221" s="4">
        <v>2688.64</v>
      </c>
      <c r="Q221" s="4">
        <v>2812.05</v>
      </c>
      <c r="R221" s="6">
        <f>I221*P221</f>
        <v>66.409407999999999</v>
      </c>
      <c r="S221" s="6">
        <f>J221*Q221</f>
        <v>95.961206249999989</v>
      </c>
      <c r="T221" s="22">
        <f>S221/R221</f>
        <v>1.4449941527863039</v>
      </c>
    </row>
    <row r="222" spans="2:20" ht="26.25" customHeight="1" x14ac:dyDescent="0.25">
      <c r="B222" s="53"/>
      <c r="C222" s="19" t="s">
        <v>12</v>
      </c>
      <c r="D222" s="10"/>
      <c r="E222" s="10"/>
      <c r="F222" s="43"/>
      <c r="G222" s="43"/>
      <c r="H222" s="10"/>
      <c r="I222" s="10"/>
      <c r="J222" s="5"/>
      <c r="K222" s="5"/>
      <c r="L222" s="5"/>
      <c r="M222" s="5"/>
      <c r="N222" s="5"/>
      <c r="O222" s="5"/>
      <c r="P222" s="4"/>
      <c r="Q222" s="4"/>
      <c r="R222" s="6"/>
      <c r="S222" s="6"/>
      <c r="T222" s="6"/>
    </row>
    <row r="223" spans="2:20" ht="31.5" x14ac:dyDescent="0.25">
      <c r="B223" s="7"/>
      <c r="C223" s="20" t="s">
        <v>18</v>
      </c>
      <c r="D223" s="8" t="s">
        <v>19</v>
      </c>
      <c r="E223" s="7"/>
      <c r="F223" s="7"/>
      <c r="G223" s="7"/>
      <c r="H223" s="8" t="s">
        <v>19</v>
      </c>
      <c r="I223" s="8" t="s">
        <v>19</v>
      </c>
      <c r="J223" s="8" t="s">
        <v>19</v>
      </c>
      <c r="K223" s="8" t="s">
        <v>19</v>
      </c>
      <c r="L223" s="8" t="s">
        <v>19</v>
      </c>
      <c r="M223" s="8"/>
      <c r="N223" s="8"/>
      <c r="O223" s="8" t="s">
        <v>19</v>
      </c>
      <c r="P223" s="8" t="s">
        <v>19</v>
      </c>
      <c r="Q223" s="8" t="s">
        <v>19</v>
      </c>
      <c r="R223" s="6"/>
      <c r="S223" s="6"/>
      <c r="T223" s="6"/>
    </row>
    <row r="224" spans="2:20" ht="5.45" customHeight="1" x14ac:dyDescent="0.25"/>
    <row r="225" spans="2:22" ht="66" customHeight="1" x14ac:dyDescent="0.25"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</row>
    <row r="226" spans="2:22" ht="4.1500000000000004" customHeight="1" x14ac:dyDescent="0.25">
      <c r="C226" s="16"/>
    </row>
    <row r="227" spans="2:22" s="15" customFormat="1" ht="13.9" customHeight="1" x14ac:dyDescent="0.25">
      <c r="B227" s="44" t="s">
        <v>105</v>
      </c>
      <c r="C227" s="26" t="s">
        <v>9</v>
      </c>
      <c r="D227" s="27" t="s">
        <v>22</v>
      </c>
      <c r="E227" s="27">
        <v>13</v>
      </c>
      <c r="F227" s="47">
        <v>1988</v>
      </c>
      <c r="G227" s="47">
        <v>2</v>
      </c>
      <c r="H227" s="28" t="s">
        <v>19</v>
      </c>
      <c r="I227" s="27"/>
      <c r="J227" s="29"/>
      <c r="K227" s="29"/>
      <c r="L227" s="29"/>
      <c r="M227" s="29"/>
      <c r="N227" s="29"/>
      <c r="O227" s="29"/>
      <c r="P227" s="26"/>
      <c r="Q227" s="26"/>
      <c r="R227" s="30"/>
      <c r="S227" s="30"/>
      <c r="T227" s="31"/>
      <c r="U227" s="32"/>
      <c r="V227" s="17"/>
    </row>
    <row r="228" spans="2:22" s="15" customFormat="1" ht="13.9" customHeight="1" x14ac:dyDescent="0.25">
      <c r="B228" s="45"/>
      <c r="C228" s="26" t="s">
        <v>10</v>
      </c>
      <c r="D228" s="27"/>
      <c r="E228" s="27"/>
      <c r="F228" s="48"/>
      <c r="G228" s="48"/>
      <c r="H228" s="28" t="s">
        <v>19</v>
      </c>
      <c r="I228" s="27"/>
      <c r="J228" s="29"/>
      <c r="K228" s="29"/>
      <c r="L228" s="29"/>
      <c r="M228" s="29"/>
      <c r="N228" s="29"/>
      <c r="O228" s="29"/>
      <c r="P228" s="26"/>
      <c r="Q228" s="26"/>
      <c r="R228" s="30"/>
      <c r="S228" s="30"/>
      <c r="T228" s="30"/>
      <c r="U228" s="32"/>
      <c r="V228" s="17"/>
    </row>
    <row r="229" spans="2:22" s="15" customFormat="1" ht="13.9" customHeight="1" x14ac:dyDescent="0.25">
      <c r="B229" s="45"/>
      <c r="C229" s="26" t="s">
        <v>11</v>
      </c>
      <c r="D229" s="27" t="s">
        <v>22</v>
      </c>
      <c r="E229" s="27">
        <v>13</v>
      </c>
      <c r="F229" s="48"/>
      <c r="G229" s="48"/>
      <c r="H229" s="27">
        <v>439.8</v>
      </c>
      <c r="I229" s="27">
        <v>2.47E-2</v>
      </c>
      <c r="J229" s="33">
        <f>0.0455*9/12</f>
        <v>3.4124999999999996E-2</v>
      </c>
      <c r="K229" s="29">
        <f>(E229*H229)*I229</f>
        <v>141.21978000000001</v>
      </c>
      <c r="L229" s="29">
        <f>(E229*H229)*J229</f>
        <v>195.10627499999998</v>
      </c>
      <c r="M229" s="29"/>
      <c r="N229" s="29"/>
      <c r="O229" s="29"/>
      <c r="P229" s="26">
        <v>2688.64</v>
      </c>
      <c r="Q229" s="26">
        <v>2812.05</v>
      </c>
      <c r="R229" s="30">
        <f>I229*P229</f>
        <v>66.409407999999999</v>
      </c>
      <c r="S229" s="30">
        <f>J229*Q229</f>
        <v>95.961206249999989</v>
      </c>
      <c r="T229" s="31">
        <f>S229/R229</f>
        <v>1.4449941527863039</v>
      </c>
      <c r="U229" s="34"/>
    </row>
    <row r="230" spans="2:22" ht="15.75" x14ac:dyDescent="0.25">
      <c r="B230" s="46"/>
      <c r="C230" s="35" t="s">
        <v>12</v>
      </c>
      <c r="D230" s="27"/>
      <c r="E230" s="27"/>
      <c r="F230" s="49"/>
      <c r="G230" s="49"/>
      <c r="H230" s="27"/>
      <c r="I230" s="27"/>
      <c r="J230" s="29"/>
      <c r="K230" s="29"/>
      <c r="L230" s="29"/>
      <c r="M230" s="29"/>
      <c r="N230" s="29"/>
      <c r="O230" s="29"/>
      <c r="P230" s="26"/>
      <c r="Q230" s="26"/>
      <c r="R230" s="30"/>
      <c r="S230" s="30"/>
      <c r="T230" s="30"/>
      <c r="U230" s="36"/>
    </row>
    <row r="233" spans="2:22" ht="18.75" x14ac:dyDescent="0.3">
      <c r="C233" s="9" t="s">
        <v>87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1"/>
      <c r="Q233" s="2"/>
    </row>
    <row r="234" spans="2:22" x14ac:dyDescent="0.25">
      <c r="C234" s="11"/>
      <c r="D234" s="3"/>
      <c r="E234" s="3"/>
      <c r="F234" s="3"/>
      <c r="G234" s="3"/>
      <c r="H234" s="16" t="s">
        <v>21</v>
      </c>
    </row>
    <row r="235" spans="2:22" x14ac:dyDescent="0.25">
      <c r="C235" s="11"/>
      <c r="D235" s="3"/>
      <c r="E235" s="3"/>
      <c r="F235" s="3"/>
      <c r="G235" s="3"/>
    </row>
    <row r="236" spans="2:22" ht="36" customHeight="1" x14ac:dyDescent="0.25">
      <c r="B236" s="39" t="s">
        <v>8</v>
      </c>
      <c r="C236" s="39" t="s">
        <v>1</v>
      </c>
      <c r="D236" s="39" t="s">
        <v>2</v>
      </c>
      <c r="E236" s="39" t="s">
        <v>7</v>
      </c>
      <c r="F236" s="39" t="s">
        <v>24</v>
      </c>
      <c r="G236" s="39" t="s">
        <v>23</v>
      </c>
      <c r="H236" s="39" t="s">
        <v>16</v>
      </c>
      <c r="I236" s="37" t="s">
        <v>4</v>
      </c>
      <c r="J236" s="38"/>
      <c r="K236" s="37" t="s">
        <v>26</v>
      </c>
      <c r="L236" s="59"/>
      <c r="M236" s="59"/>
      <c r="N236" s="59"/>
      <c r="O236" s="59"/>
      <c r="P236" s="37" t="s">
        <v>5</v>
      </c>
      <c r="Q236" s="38"/>
      <c r="R236" s="37" t="s">
        <v>6</v>
      </c>
      <c r="S236" s="38"/>
      <c r="T236" s="39" t="s">
        <v>31</v>
      </c>
    </row>
    <row r="237" spans="2:22" x14ac:dyDescent="0.25">
      <c r="B237" s="41"/>
      <c r="C237" s="41"/>
      <c r="D237" s="41"/>
      <c r="E237" s="41"/>
      <c r="F237" s="41"/>
      <c r="G237" s="41"/>
      <c r="H237" s="41"/>
      <c r="I237" s="39" t="s">
        <v>0</v>
      </c>
      <c r="J237" s="39" t="s">
        <v>3</v>
      </c>
      <c r="K237" s="37" t="s">
        <v>13</v>
      </c>
      <c r="L237" s="38"/>
      <c r="M237" s="39" t="s">
        <v>27</v>
      </c>
      <c r="N237" s="39" t="s">
        <v>28</v>
      </c>
      <c r="O237" s="39" t="s">
        <v>17</v>
      </c>
      <c r="P237" s="39" t="s">
        <v>0</v>
      </c>
      <c r="Q237" s="39" t="s">
        <v>3</v>
      </c>
      <c r="R237" s="39" t="s">
        <v>29</v>
      </c>
      <c r="S237" s="39" t="s">
        <v>30</v>
      </c>
      <c r="T237" s="55"/>
    </row>
    <row r="238" spans="2:22" ht="51" x14ac:dyDescent="0.25">
      <c r="B238" s="40"/>
      <c r="C238" s="40"/>
      <c r="D238" s="40"/>
      <c r="E238" s="40"/>
      <c r="F238" s="40"/>
      <c r="G238" s="40"/>
      <c r="H238" s="40"/>
      <c r="I238" s="40"/>
      <c r="J238" s="40"/>
      <c r="K238" s="18" t="s">
        <v>14</v>
      </c>
      <c r="L238" s="18" t="s">
        <v>15</v>
      </c>
      <c r="M238" s="40"/>
      <c r="N238" s="40"/>
      <c r="O238" s="40"/>
      <c r="P238" s="40"/>
      <c r="Q238" s="40"/>
      <c r="R238" s="40"/>
      <c r="S238" s="40"/>
      <c r="T238" s="56"/>
    </row>
    <row r="239" spans="2:22" x14ac:dyDescent="0.25">
      <c r="B239" s="14" t="s">
        <v>20</v>
      </c>
      <c r="C239" s="14">
        <v>1</v>
      </c>
      <c r="D239" s="14">
        <v>2</v>
      </c>
      <c r="E239" s="14">
        <v>3</v>
      </c>
      <c r="F239" s="14">
        <v>3</v>
      </c>
      <c r="G239" s="14">
        <v>4</v>
      </c>
      <c r="H239" s="14">
        <v>5</v>
      </c>
      <c r="I239" s="14">
        <v>6</v>
      </c>
      <c r="J239" s="14">
        <v>7</v>
      </c>
      <c r="K239" s="14">
        <v>7</v>
      </c>
      <c r="L239" s="14">
        <v>8</v>
      </c>
      <c r="M239" s="14"/>
      <c r="N239" s="14"/>
      <c r="O239" s="14">
        <v>9</v>
      </c>
      <c r="P239" s="14">
        <v>8</v>
      </c>
      <c r="Q239" s="14">
        <v>9</v>
      </c>
      <c r="R239" s="14">
        <v>10</v>
      </c>
      <c r="S239" s="14">
        <v>11</v>
      </c>
      <c r="T239" s="14">
        <v>12</v>
      </c>
    </row>
    <row r="240" spans="2:22" ht="15.75" hidden="1" x14ac:dyDescent="0.25">
      <c r="B240" s="57" t="s">
        <v>88</v>
      </c>
      <c r="C240" s="4" t="s">
        <v>9</v>
      </c>
      <c r="D240" s="10" t="s">
        <v>22</v>
      </c>
      <c r="E240" s="10">
        <v>35</v>
      </c>
      <c r="F240" s="42">
        <v>1984</v>
      </c>
      <c r="G240" s="42">
        <v>2</v>
      </c>
      <c r="H240" s="8" t="s">
        <v>19</v>
      </c>
      <c r="I240" s="10">
        <v>3.77</v>
      </c>
      <c r="J240" s="5">
        <v>3.77</v>
      </c>
      <c r="K240" s="5">
        <f>E240*I240</f>
        <v>131.94999999999999</v>
      </c>
      <c r="L240" s="5">
        <f>E240*J240</f>
        <v>131.94999999999999</v>
      </c>
      <c r="M240" s="5"/>
      <c r="N240" s="5"/>
      <c r="O240" s="5"/>
      <c r="P240" s="4">
        <v>38.4</v>
      </c>
      <c r="Q240" s="4">
        <v>39.97</v>
      </c>
      <c r="R240" s="6">
        <f>K240*P240</f>
        <v>5066.8799999999992</v>
      </c>
      <c r="S240" s="6">
        <f>L240*Q240</f>
        <v>5274.0414999999994</v>
      </c>
      <c r="T240" s="22">
        <f>S240/R240</f>
        <v>1.0408854166666668</v>
      </c>
    </row>
    <row r="241" spans="2:20" ht="15.75" hidden="1" x14ac:dyDescent="0.25">
      <c r="B241" s="57"/>
      <c r="C241" s="4" t="s">
        <v>10</v>
      </c>
      <c r="D241" s="10"/>
      <c r="E241" s="10"/>
      <c r="F241" s="42"/>
      <c r="G241" s="42"/>
      <c r="H241" s="8" t="s">
        <v>19</v>
      </c>
      <c r="I241" s="10"/>
      <c r="J241" s="5"/>
      <c r="K241" s="5"/>
      <c r="L241" s="5"/>
      <c r="M241" s="5"/>
      <c r="N241" s="5"/>
      <c r="O241" s="5"/>
      <c r="P241" s="4"/>
      <c r="Q241" s="4"/>
      <c r="R241" s="6"/>
      <c r="S241" s="6"/>
      <c r="T241" s="6"/>
    </row>
    <row r="242" spans="2:20" ht="15.75" x14ac:dyDescent="0.25">
      <c r="B242" s="57"/>
      <c r="C242" s="4" t="s">
        <v>11</v>
      </c>
      <c r="D242" s="10" t="s">
        <v>22</v>
      </c>
      <c r="E242" s="10">
        <v>35</v>
      </c>
      <c r="F242" s="42"/>
      <c r="G242" s="42"/>
      <c r="H242" s="10">
        <v>969.29</v>
      </c>
      <c r="I242" s="10">
        <v>2.47E-2</v>
      </c>
      <c r="J242" s="21">
        <f>0.0455*9/12</f>
        <v>3.4124999999999996E-2</v>
      </c>
      <c r="K242" s="5">
        <f>(E242*H242)*I242</f>
        <v>837.95120500000007</v>
      </c>
      <c r="L242" s="5">
        <f>(E242*H242)*J242</f>
        <v>1157.6957437499998</v>
      </c>
      <c r="M242" s="5"/>
      <c r="N242" s="5"/>
      <c r="O242" s="5"/>
      <c r="P242" s="4">
        <v>2688.64</v>
      </c>
      <c r="Q242" s="4">
        <v>2812.05</v>
      </c>
      <c r="R242" s="6">
        <f>I242*P242</f>
        <v>66.409407999999999</v>
      </c>
      <c r="S242" s="6">
        <f>J242*Q242</f>
        <v>95.961206249999989</v>
      </c>
      <c r="T242" s="22">
        <f>S242/R242</f>
        <v>1.4449941527863039</v>
      </c>
    </row>
    <row r="243" spans="2:20" ht="15.75" x14ac:dyDescent="0.25">
      <c r="B243" s="58"/>
      <c r="C243" s="19" t="s">
        <v>12</v>
      </c>
      <c r="D243" s="10"/>
      <c r="E243" s="10"/>
      <c r="F243" s="43"/>
      <c r="G243" s="43"/>
      <c r="H243" s="10"/>
      <c r="I243" s="10"/>
      <c r="J243" s="5"/>
      <c r="K243" s="5"/>
      <c r="L243" s="5"/>
      <c r="M243" s="5"/>
      <c r="N243" s="5"/>
      <c r="O243" s="5"/>
      <c r="P243" s="4"/>
      <c r="Q243" s="4"/>
      <c r="R243" s="6"/>
      <c r="S243" s="6"/>
      <c r="T243" s="6"/>
    </row>
    <row r="244" spans="2:20" ht="15.75" hidden="1" customHeight="1" x14ac:dyDescent="0.25">
      <c r="B244" s="57" t="s">
        <v>89</v>
      </c>
      <c r="C244" s="4" t="s">
        <v>9</v>
      </c>
      <c r="D244" s="10" t="s">
        <v>22</v>
      </c>
      <c r="E244" s="10">
        <v>13</v>
      </c>
      <c r="F244" s="50">
        <v>1984</v>
      </c>
      <c r="G244" s="50">
        <v>2</v>
      </c>
      <c r="H244" s="8" t="s">
        <v>19</v>
      </c>
      <c r="I244" s="10">
        <v>3.77</v>
      </c>
      <c r="J244" s="5">
        <v>3.77</v>
      </c>
      <c r="K244" s="5">
        <f>E244*I244</f>
        <v>49.01</v>
      </c>
      <c r="L244" s="5">
        <f>E244*J244</f>
        <v>49.01</v>
      </c>
      <c r="M244" s="5"/>
      <c r="N244" s="5"/>
      <c r="O244" s="5"/>
      <c r="P244" s="4">
        <v>49.06</v>
      </c>
      <c r="Q244" s="4">
        <v>51.07</v>
      </c>
      <c r="R244" s="6">
        <f>K244*P244</f>
        <v>2404.4306000000001</v>
      </c>
      <c r="S244" s="6">
        <f>L244*Q244</f>
        <v>2502.9407000000001</v>
      </c>
      <c r="T244" s="22">
        <f>S244/R244</f>
        <v>1.04097024052181</v>
      </c>
    </row>
    <row r="245" spans="2:20" ht="15.75" hidden="1" x14ac:dyDescent="0.25">
      <c r="B245" s="57"/>
      <c r="C245" s="4" t="s">
        <v>10</v>
      </c>
      <c r="D245" s="10"/>
      <c r="E245" s="10"/>
      <c r="F245" s="42"/>
      <c r="G245" s="42"/>
      <c r="H245" s="8" t="s">
        <v>19</v>
      </c>
      <c r="I245" s="10"/>
      <c r="J245" s="5"/>
      <c r="K245" s="5"/>
      <c r="L245" s="5"/>
      <c r="M245" s="5"/>
      <c r="N245" s="5"/>
      <c r="O245" s="5"/>
      <c r="P245" s="4"/>
      <c r="Q245" s="4"/>
      <c r="R245" s="6"/>
      <c r="S245" s="6"/>
      <c r="T245" s="6"/>
    </row>
    <row r="246" spans="2:20" ht="15.75" x14ac:dyDescent="0.25">
      <c r="B246" s="57"/>
      <c r="C246" s="4" t="s">
        <v>11</v>
      </c>
      <c r="D246" s="10" t="s">
        <v>22</v>
      </c>
      <c r="E246" s="10">
        <v>13</v>
      </c>
      <c r="F246" s="42"/>
      <c r="G246" s="42"/>
      <c r="H246" s="10">
        <v>550.13</v>
      </c>
      <c r="I246" s="10">
        <v>2.47E-2</v>
      </c>
      <c r="J246" s="21">
        <f>0.0455*9/12</f>
        <v>3.4124999999999996E-2</v>
      </c>
      <c r="K246" s="5">
        <f>(E246*H246)*I246</f>
        <v>176.64674299999999</v>
      </c>
      <c r="L246" s="5">
        <f>(E246*H246)*J246</f>
        <v>244.05142124999995</v>
      </c>
      <c r="M246" s="5"/>
      <c r="N246" s="5"/>
      <c r="O246" s="5"/>
      <c r="P246" s="4">
        <v>2688.64</v>
      </c>
      <c r="Q246" s="4">
        <v>2812.05</v>
      </c>
      <c r="R246" s="6">
        <f>I246*P246</f>
        <v>66.409407999999999</v>
      </c>
      <c r="S246" s="6">
        <f>J246*Q246</f>
        <v>95.961206249999989</v>
      </c>
      <c r="T246" s="22">
        <f>S246/R246</f>
        <v>1.4449941527863039</v>
      </c>
    </row>
    <row r="247" spans="2:20" ht="15.75" x14ac:dyDescent="0.25">
      <c r="B247" s="58"/>
      <c r="C247" s="19" t="s">
        <v>12</v>
      </c>
      <c r="D247" s="10"/>
      <c r="E247" s="10"/>
      <c r="F247" s="43"/>
      <c r="G247" s="43"/>
      <c r="H247" s="10"/>
      <c r="I247" s="10"/>
      <c r="J247" s="5"/>
      <c r="K247" s="5"/>
      <c r="L247" s="5"/>
      <c r="M247" s="5"/>
      <c r="N247" s="5"/>
      <c r="O247" s="5"/>
      <c r="P247" s="4"/>
      <c r="Q247" s="4"/>
      <c r="R247" s="6"/>
      <c r="S247" s="6"/>
      <c r="T247" s="6"/>
    </row>
    <row r="248" spans="2:20" ht="15.75" hidden="1" customHeight="1" x14ac:dyDescent="0.25">
      <c r="B248" s="57" t="s">
        <v>90</v>
      </c>
      <c r="C248" s="4" t="s">
        <v>9</v>
      </c>
      <c r="D248" s="10" t="s">
        <v>22</v>
      </c>
      <c r="E248" s="10">
        <v>13</v>
      </c>
      <c r="F248" s="50">
        <v>1984</v>
      </c>
      <c r="G248" s="50">
        <v>2</v>
      </c>
      <c r="H248" s="8" t="s">
        <v>19</v>
      </c>
      <c r="I248" s="10">
        <v>3.77</v>
      </c>
      <c r="J248" s="5">
        <v>3.77</v>
      </c>
      <c r="K248" s="5">
        <f>E248*I248</f>
        <v>49.01</v>
      </c>
      <c r="L248" s="5">
        <f>E248*J248</f>
        <v>49.01</v>
      </c>
      <c r="M248" s="5"/>
      <c r="N248" s="5"/>
      <c r="O248" s="5"/>
      <c r="P248" s="4">
        <v>49.06</v>
      </c>
      <c r="Q248" s="4">
        <v>51.07</v>
      </c>
      <c r="R248" s="6">
        <f>K248*P248</f>
        <v>2404.4306000000001</v>
      </c>
      <c r="S248" s="6">
        <f>L248*Q248</f>
        <v>2502.9407000000001</v>
      </c>
      <c r="T248" s="22">
        <f>S248/R248</f>
        <v>1.04097024052181</v>
      </c>
    </row>
    <row r="249" spans="2:20" ht="15.75" hidden="1" x14ac:dyDescent="0.25">
      <c r="B249" s="57"/>
      <c r="C249" s="4" t="s">
        <v>10</v>
      </c>
      <c r="D249" s="10"/>
      <c r="E249" s="10"/>
      <c r="F249" s="42"/>
      <c r="G249" s="42"/>
      <c r="H249" s="8" t="s">
        <v>19</v>
      </c>
      <c r="I249" s="10"/>
      <c r="J249" s="5"/>
      <c r="K249" s="5"/>
      <c r="L249" s="5"/>
      <c r="M249" s="5"/>
      <c r="N249" s="5"/>
      <c r="O249" s="5"/>
      <c r="P249" s="4"/>
      <c r="Q249" s="4"/>
      <c r="R249" s="6"/>
      <c r="S249" s="6"/>
      <c r="T249" s="6"/>
    </row>
    <row r="250" spans="2:20" ht="15.75" x14ac:dyDescent="0.25">
      <c r="B250" s="57"/>
      <c r="C250" s="4" t="s">
        <v>11</v>
      </c>
      <c r="D250" s="10" t="s">
        <v>22</v>
      </c>
      <c r="E250" s="10">
        <v>13</v>
      </c>
      <c r="F250" s="42"/>
      <c r="G250" s="42"/>
      <c r="H250" s="10">
        <v>638.87</v>
      </c>
      <c r="I250" s="10">
        <v>2.47E-2</v>
      </c>
      <c r="J250" s="21">
        <f>0.0455*9/12</f>
        <v>3.4124999999999996E-2</v>
      </c>
      <c r="K250" s="5">
        <f>(E250*H250)*I250</f>
        <v>205.14115699999999</v>
      </c>
      <c r="L250" s="5">
        <f>(E250*H250)*J250</f>
        <v>283.41870374999996</v>
      </c>
      <c r="M250" s="5"/>
      <c r="N250" s="5"/>
      <c r="O250" s="5"/>
      <c r="P250" s="4">
        <v>2688.64</v>
      </c>
      <c r="Q250" s="4">
        <v>2812.05</v>
      </c>
      <c r="R250" s="6">
        <f>I250*P250</f>
        <v>66.409407999999999</v>
      </c>
      <c r="S250" s="6">
        <f>J250*Q250</f>
        <v>95.961206249999989</v>
      </c>
      <c r="T250" s="22">
        <f>S250/R250</f>
        <v>1.4449941527863039</v>
      </c>
    </row>
    <row r="251" spans="2:20" ht="15.75" x14ac:dyDescent="0.25">
      <c r="B251" s="58"/>
      <c r="C251" s="19" t="s">
        <v>12</v>
      </c>
      <c r="D251" s="10"/>
      <c r="E251" s="10"/>
      <c r="F251" s="43"/>
      <c r="G251" s="43"/>
      <c r="H251" s="10"/>
      <c r="I251" s="10"/>
      <c r="J251" s="5"/>
      <c r="K251" s="5"/>
      <c r="L251" s="5"/>
      <c r="M251" s="5"/>
      <c r="N251" s="5"/>
      <c r="O251" s="5"/>
      <c r="P251" s="4"/>
      <c r="Q251" s="4"/>
      <c r="R251" s="6"/>
      <c r="S251" s="6"/>
      <c r="T251" s="6"/>
    </row>
    <row r="252" spans="2:20" ht="15.75" hidden="1" customHeight="1" x14ac:dyDescent="0.25">
      <c r="B252" s="57" t="s">
        <v>91</v>
      </c>
      <c r="C252" s="4" t="s">
        <v>9</v>
      </c>
      <c r="D252" s="10" t="s">
        <v>22</v>
      </c>
      <c r="E252" s="10">
        <v>13</v>
      </c>
      <c r="F252" s="50">
        <v>1974</v>
      </c>
      <c r="G252" s="50">
        <v>2</v>
      </c>
      <c r="H252" s="8" t="s">
        <v>19</v>
      </c>
      <c r="I252" s="10">
        <v>3.77</v>
      </c>
      <c r="J252" s="5">
        <v>3.77</v>
      </c>
      <c r="K252" s="5">
        <f>E252*I252</f>
        <v>49.01</v>
      </c>
      <c r="L252" s="5">
        <f>E252*J252</f>
        <v>49.01</v>
      </c>
      <c r="M252" s="5"/>
      <c r="N252" s="5"/>
      <c r="O252" s="5"/>
      <c r="P252" s="4">
        <v>49.06</v>
      </c>
      <c r="Q252" s="4">
        <v>51.07</v>
      </c>
      <c r="R252" s="6">
        <f>K252*P252</f>
        <v>2404.4306000000001</v>
      </c>
      <c r="S252" s="6">
        <f>L252*Q252</f>
        <v>2502.9407000000001</v>
      </c>
      <c r="T252" s="22">
        <f>S252/R252</f>
        <v>1.04097024052181</v>
      </c>
    </row>
    <row r="253" spans="2:20" ht="15.75" hidden="1" x14ac:dyDescent="0.25">
      <c r="B253" s="57"/>
      <c r="C253" s="4" t="s">
        <v>10</v>
      </c>
      <c r="D253" s="10"/>
      <c r="E253" s="10"/>
      <c r="F253" s="42"/>
      <c r="G253" s="42"/>
      <c r="H253" s="8" t="s">
        <v>19</v>
      </c>
      <c r="I253" s="10"/>
      <c r="J253" s="5"/>
      <c r="K253" s="5"/>
      <c r="L253" s="5"/>
      <c r="M253" s="5"/>
      <c r="N253" s="5"/>
      <c r="O253" s="5"/>
      <c r="P253" s="4"/>
      <c r="Q253" s="4"/>
      <c r="R253" s="6"/>
      <c r="S253" s="6"/>
      <c r="T253" s="6"/>
    </row>
    <row r="254" spans="2:20" ht="15.75" x14ac:dyDescent="0.25">
      <c r="B254" s="57"/>
      <c r="C254" s="4" t="s">
        <v>11</v>
      </c>
      <c r="D254" s="10" t="s">
        <v>22</v>
      </c>
      <c r="E254" s="10">
        <v>13</v>
      </c>
      <c r="F254" s="42"/>
      <c r="G254" s="42"/>
      <c r="H254" s="10">
        <v>603</v>
      </c>
      <c r="I254" s="10">
        <v>2.47E-2</v>
      </c>
      <c r="J254" s="21">
        <f>0.0455*9/12</f>
        <v>3.4124999999999996E-2</v>
      </c>
      <c r="K254" s="5">
        <f>(E254*H254)*I254</f>
        <v>193.6233</v>
      </c>
      <c r="L254" s="5">
        <f>(E254*H254)*J254</f>
        <v>267.50587499999995</v>
      </c>
      <c r="M254" s="5"/>
      <c r="N254" s="5"/>
      <c r="O254" s="5"/>
      <c r="P254" s="4">
        <v>2688.64</v>
      </c>
      <c r="Q254" s="4">
        <v>2812.05</v>
      </c>
      <c r="R254" s="6">
        <f>I254*P254</f>
        <v>66.409407999999999</v>
      </c>
      <c r="S254" s="6">
        <f>J254*Q254</f>
        <v>95.961206249999989</v>
      </c>
      <c r="T254" s="22">
        <f>S254/R254</f>
        <v>1.4449941527863039</v>
      </c>
    </row>
    <row r="255" spans="2:20" ht="15.75" x14ac:dyDescent="0.25">
      <c r="B255" s="58"/>
      <c r="C255" s="19" t="s">
        <v>12</v>
      </c>
      <c r="D255" s="10"/>
      <c r="E255" s="10"/>
      <c r="F255" s="43"/>
      <c r="G255" s="43"/>
      <c r="H255" s="10"/>
      <c r="I255" s="10"/>
      <c r="J255" s="5"/>
      <c r="K255" s="5"/>
      <c r="L255" s="5"/>
      <c r="M255" s="5"/>
      <c r="N255" s="5"/>
      <c r="O255" s="5"/>
      <c r="P255" s="4"/>
      <c r="Q255" s="4"/>
      <c r="R255" s="6"/>
      <c r="S255" s="6"/>
      <c r="T255" s="6"/>
    </row>
    <row r="256" spans="2:20" ht="15.75" hidden="1" customHeight="1" x14ac:dyDescent="0.25">
      <c r="B256" s="57" t="s">
        <v>92</v>
      </c>
      <c r="C256" s="4" t="s">
        <v>9</v>
      </c>
      <c r="D256" s="10" t="s">
        <v>22</v>
      </c>
      <c r="E256" s="10">
        <v>13</v>
      </c>
      <c r="F256" s="50">
        <v>1984</v>
      </c>
      <c r="G256" s="50">
        <v>2</v>
      </c>
      <c r="H256" s="8" t="s">
        <v>19</v>
      </c>
      <c r="I256" s="10">
        <v>3.77</v>
      </c>
      <c r="J256" s="5">
        <v>3.77</v>
      </c>
      <c r="K256" s="5">
        <f>E256*I256</f>
        <v>49.01</v>
      </c>
      <c r="L256" s="5">
        <f>E256*J256</f>
        <v>49.01</v>
      </c>
      <c r="M256" s="5"/>
      <c r="N256" s="5"/>
      <c r="O256" s="5"/>
      <c r="P256" s="4">
        <v>49.06</v>
      </c>
      <c r="Q256" s="4">
        <v>51.07</v>
      </c>
      <c r="R256" s="6">
        <f>K256*P256</f>
        <v>2404.4306000000001</v>
      </c>
      <c r="S256" s="6">
        <f>L256*Q256</f>
        <v>2502.9407000000001</v>
      </c>
      <c r="T256" s="22">
        <f>S256/R256</f>
        <v>1.04097024052181</v>
      </c>
    </row>
    <row r="257" spans="2:20" ht="15.75" hidden="1" x14ac:dyDescent="0.25">
      <c r="B257" s="57"/>
      <c r="C257" s="4" t="s">
        <v>10</v>
      </c>
      <c r="D257" s="10"/>
      <c r="E257" s="10"/>
      <c r="F257" s="42"/>
      <c r="G257" s="42"/>
      <c r="H257" s="8" t="s">
        <v>19</v>
      </c>
      <c r="I257" s="10"/>
      <c r="J257" s="5"/>
      <c r="K257" s="5"/>
      <c r="L257" s="5"/>
      <c r="M257" s="5"/>
      <c r="N257" s="5"/>
      <c r="O257" s="5"/>
      <c r="P257" s="4"/>
      <c r="Q257" s="4"/>
      <c r="R257" s="6"/>
      <c r="S257" s="6"/>
      <c r="T257" s="6"/>
    </row>
    <row r="258" spans="2:20" ht="15.75" x14ac:dyDescent="0.25">
      <c r="B258" s="57"/>
      <c r="C258" s="4" t="s">
        <v>11</v>
      </c>
      <c r="D258" s="10" t="s">
        <v>22</v>
      </c>
      <c r="E258" s="10">
        <v>13</v>
      </c>
      <c r="F258" s="42"/>
      <c r="G258" s="42"/>
      <c r="H258" s="10">
        <v>287.10000000000002</v>
      </c>
      <c r="I258" s="10">
        <v>2.47E-2</v>
      </c>
      <c r="J258" s="21">
        <f>0.0455*9/12</f>
        <v>3.4124999999999996E-2</v>
      </c>
      <c r="K258" s="5">
        <f>(E258*H258)*I258</f>
        <v>92.187809999999999</v>
      </c>
      <c r="L258" s="5">
        <f>(E258*H258)*J258</f>
        <v>127.36473749999999</v>
      </c>
      <c r="M258" s="5"/>
      <c r="N258" s="5"/>
      <c r="O258" s="5"/>
      <c r="P258" s="4">
        <v>2688.64</v>
      </c>
      <c r="Q258" s="4">
        <v>2812.05</v>
      </c>
      <c r="R258" s="6">
        <f>I258*P258</f>
        <v>66.409407999999999</v>
      </c>
      <c r="S258" s="6">
        <f>J258*Q258</f>
        <v>95.961206249999989</v>
      </c>
      <c r="T258" s="22">
        <f>S258/R258</f>
        <v>1.4449941527863039</v>
      </c>
    </row>
    <row r="259" spans="2:20" ht="15.75" x14ac:dyDescent="0.25">
      <c r="B259" s="58"/>
      <c r="C259" s="19" t="s">
        <v>12</v>
      </c>
      <c r="D259" s="10"/>
      <c r="E259" s="10"/>
      <c r="F259" s="43"/>
      <c r="G259" s="43"/>
      <c r="H259" s="10"/>
      <c r="I259" s="10"/>
      <c r="J259" s="5"/>
      <c r="K259" s="5"/>
      <c r="L259" s="5"/>
      <c r="M259" s="5"/>
      <c r="N259" s="5"/>
      <c r="O259" s="5"/>
      <c r="P259" s="4"/>
      <c r="Q259" s="4"/>
      <c r="R259" s="6"/>
      <c r="S259" s="6"/>
      <c r="T259" s="6"/>
    </row>
    <row r="260" spans="2:20" ht="15.75" hidden="1" customHeight="1" x14ac:dyDescent="0.25">
      <c r="B260" s="57" t="s">
        <v>93</v>
      </c>
      <c r="C260" s="4" t="s">
        <v>9</v>
      </c>
      <c r="D260" s="10" t="s">
        <v>22</v>
      </c>
      <c r="E260" s="10">
        <v>13</v>
      </c>
      <c r="F260" s="50">
        <v>1976</v>
      </c>
      <c r="G260" s="50">
        <v>2</v>
      </c>
      <c r="H260" s="8" t="s">
        <v>19</v>
      </c>
      <c r="I260" s="10">
        <v>3.77</v>
      </c>
      <c r="J260" s="5">
        <v>3.77</v>
      </c>
      <c r="K260" s="5">
        <f>E260*I260</f>
        <v>49.01</v>
      </c>
      <c r="L260" s="5">
        <f>E260*J260</f>
        <v>49.01</v>
      </c>
      <c r="M260" s="5"/>
      <c r="N260" s="5"/>
      <c r="O260" s="5"/>
      <c r="P260" s="4">
        <v>49.06</v>
      </c>
      <c r="Q260" s="4">
        <v>51.07</v>
      </c>
      <c r="R260" s="6">
        <f>K260*P260</f>
        <v>2404.4306000000001</v>
      </c>
      <c r="S260" s="6">
        <f>L260*Q260</f>
        <v>2502.9407000000001</v>
      </c>
      <c r="T260" s="22">
        <f>S260/R260</f>
        <v>1.04097024052181</v>
      </c>
    </row>
    <row r="261" spans="2:20" ht="15.75" hidden="1" x14ac:dyDescent="0.25">
      <c r="B261" s="57"/>
      <c r="C261" s="4" t="s">
        <v>10</v>
      </c>
      <c r="D261" s="10"/>
      <c r="E261" s="10"/>
      <c r="F261" s="42"/>
      <c r="G261" s="42"/>
      <c r="H261" s="8" t="s">
        <v>19</v>
      </c>
      <c r="I261" s="10"/>
      <c r="J261" s="5"/>
      <c r="K261" s="5"/>
      <c r="L261" s="5"/>
      <c r="M261" s="5"/>
      <c r="N261" s="5"/>
      <c r="O261" s="5"/>
      <c r="P261" s="4"/>
      <c r="Q261" s="4"/>
      <c r="R261" s="6"/>
      <c r="S261" s="6"/>
      <c r="T261" s="6"/>
    </row>
    <row r="262" spans="2:20" ht="15.75" x14ac:dyDescent="0.25">
      <c r="B262" s="57"/>
      <c r="C262" s="4" t="s">
        <v>11</v>
      </c>
      <c r="D262" s="10" t="s">
        <v>22</v>
      </c>
      <c r="E262" s="10">
        <v>13</v>
      </c>
      <c r="F262" s="42"/>
      <c r="G262" s="42"/>
      <c r="H262" s="10">
        <v>712.32</v>
      </c>
      <c r="I262" s="10">
        <v>2.47E-2</v>
      </c>
      <c r="J262" s="21">
        <f>0.0455*9/12</f>
        <v>3.4124999999999996E-2</v>
      </c>
      <c r="K262" s="5">
        <f>(E262*H262)*I262</f>
        <v>228.72595200000001</v>
      </c>
      <c r="L262" s="5">
        <f>(E262*H262)*J262</f>
        <v>316.00295999999997</v>
      </c>
      <c r="M262" s="5"/>
      <c r="N262" s="5"/>
      <c r="O262" s="5"/>
      <c r="P262" s="4">
        <v>2688.64</v>
      </c>
      <c r="Q262" s="4">
        <v>2812.05</v>
      </c>
      <c r="R262" s="6">
        <f>I262*P262</f>
        <v>66.409407999999999</v>
      </c>
      <c r="S262" s="6">
        <f>J262*Q262</f>
        <v>95.961206249999989</v>
      </c>
      <c r="T262" s="22">
        <f>S262/R262</f>
        <v>1.4449941527863039</v>
      </c>
    </row>
    <row r="263" spans="2:20" ht="15.75" x14ac:dyDescent="0.25">
      <c r="B263" s="58"/>
      <c r="C263" s="19" t="s">
        <v>12</v>
      </c>
      <c r="D263" s="10"/>
      <c r="E263" s="10"/>
      <c r="F263" s="43"/>
      <c r="G263" s="43"/>
      <c r="H263" s="10"/>
      <c r="I263" s="10"/>
      <c r="J263" s="5"/>
      <c r="K263" s="5"/>
      <c r="L263" s="5"/>
      <c r="M263" s="5"/>
      <c r="N263" s="5"/>
      <c r="O263" s="5"/>
      <c r="P263" s="4"/>
      <c r="Q263" s="4"/>
      <c r="R263" s="6"/>
      <c r="S263" s="6"/>
      <c r="T263" s="6"/>
    </row>
    <row r="269" spans="2:20" ht="18.75" x14ac:dyDescent="0.3">
      <c r="B269" t="s">
        <v>104</v>
      </c>
      <c r="C269" s="9" t="s">
        <v>94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1"/>
      <c r="Q269" s="2"/>
    </row>
    <row r="270" spans="2:20" x14ac:dyDescent="0.25">
      <c r="C270" s="11"/>
      <c r="D270" s="3"/>
      <c r="E270" s="3"/>
      <c r="F270" s="3"/>
      <c r="G270" s="3"/>
      <c r="H270" s="16" t="s">
        <v>21</v>
      </c>
    </row>
    <row r="271" spans="2:20" x14ac:dyDescent="0.25">
      <c r="C271" s="11"/>
      <c r="D271" s="3"/>
      <c r="E271" s="3"/>
      <c r="F271" s="3"/>
      <c r="G271" s="3"/>
    </row>
    <row r="272" spans="2:20" ht="33.75" customHeight="1" x14ac:dyDescent="0.25">
      <c r="B272" s="39" t="s">
        <v>8</v>
      </c>
      <c r="C272" s="39" t="s">
        <v>1</v>
      </c>
      <c r="D272" s="39" t="s">
        <v>2</v>
      </c>
      <c r="E272" s="39" t="s">
        <v>7</v>
      </c>
      <c r="F272" s="39" t="s">
        <v>24</v>
      </c>
      <c r="G272" s="39" t="s">
        <v>23</v>
      </c>
      <c r="H272" s="39" t="s">
        <v>16</v>
      </c>
      <c r="I272" s="37" t="s">
        <v>4</v>
      </c>
      <c r="J272" s="38"/>
      <c r="K272" s="37" t="s">
        <v>26</v>
      </c>
      <c r="L272" s="59"/>
      <c r="M272" s="59"/>
      <c r="N272" s="59"/>
      <c r="O272" s="59"/>
      <c r="P272" s="37" t="s">
        <v>5</v>
      </c>
      <c r="Q272" s="38"/>
      <c r="R272" s="37" t="s">
        <v>6</v>
      </c>
      <c r="S272" s="38"/>
      <c r="T272" s="39" t="s">
        <v>31</v>
      </c>
    </row>
    <row r="273" spans="2:20" x14ac:dyDescent="0.25">
      <c r="B273" s="41"/>
      <c r="C273" s="41"/>
      <c r="D273" s="41"/>
      <c r="E273" s="41"/>
      <c r="F273" s="41"/>
      <c r="G273" s="41"/>
      <c r="H273" s="41"/>
      <c r="I273" s="39" t="s">
        <v>0</v>
      </c>
      <c r="J273" s="39" t="s">
        <v>3</v>
      </c>
      <c r="K273" s="37" t="s">
        <v>13</v>
      </c>
      <c r="L273" s="38"/>
      <c r="M273" s="39" t="s">
        <v>27</v>
      </c>
      <c r="N273" s="39" t="s">
        <v>28</v>
      </c>
      <c r="O273" s="39" t="s">
        <v>17</v>
      </c>
      <c r="P273" s="39" t="s">
        <v>0</v>
      </c>
      <c r="Q273" s="39" t="s">
        <v>3</v>
      </c>
      <c r="R273" s="39" t="s">
        <v>29</v>
      </c>
      <c r="S273" s="39" t="s">
        <v>30</v>
      </c>
      <c r="T273" s="55"/>
    </row>
    <row r="274" spans="2:20" ht="51" x14ac:dyDescent="0.25">
      <c r="B274" s="40"/>
      <c r="C274" s="40"/>
      <c r="D274" s="40"/>
      <c r="E274" s="40"/>
      <c r="F274" s="40"/>
      <c r="G274" s="40"/>
      <c r="H274" s="40"/>
      <c r="I274" s="40"/>
      <c r="J274" s="40"/>
      <c r="K274" s="18" t="s">
        <v>14</v>
      </c>
      <c r="L274" s="18" t="s">
        <v>15</v>
      </c>
      <c r="M274" s="40"/>
      <c r="N274" s="40"/>
      <c r="O274" s="40"/>
      <c r="P274" s="40"/>
      <c r="Q274" s="40"/>
      <c r="R274" s="40"/>
      <c r="S274" s="40"/>
      <c r="T274" s="56"/>
    </row>
    <row r="275" spans="2:20" x14ac:dyDescent="0.25">
      <c r="B275" s="14" t="s">
        <v>20</v>
      </c>
      <c r="C275" s="14">
        <v>1</v>
      </c>
      <c r="D275" s="14">
        <v>2</v>
      </c>
      <c r="E275" s="14">
        <v>3</v>
      </c>
      <c r="F275" s="14">
        <v>3</v>
      </c>
      <c r="G275" s="14">
        <v>4</v>
      </c>
      <c r="H275" s="14">
        <v>5</v>
      </c>
      <c r="I275" s="14">
        <v>6</v>
      </c>
      <c r="J275" s="14">
        <v>7</v>
      </c>
      <c r="K275" s="14">
        <v>7</v>
      </c>
      <c r="L275" s="14">
        <v>8</v>
      </c>
      <c r="M275" s="14"/>
      <c r="N275" s="14"/>
      <c r="O275" s="14">
        <v>9</v>
      </c>
      <c r="P275" s="14">
        <v>8</v>
      </c>
      <c r="Q275" s="14">
        <v>9</v>
      </c>
      <c r="R275" s="14">
        <v>10</v>
      </c>
      <c r="S275" s="14">
        <v>11</v>
      </c>
      <c r="T275" s="14">
        <v>12</v>
      </c>
    </row>
    <row r="276" spans="2:20" ht="15.75" hidden="1" x14ac:dyDescent="0.25">
      <c r="B276" s="57" t="s">
        <v>95</v>
      </c>
      <c r="C276" s="4" t="s">
        <v>9</v>
      </c>
      <c r="D276" s="10" t="s">
        <v>22</v>
      </c>
      <c r="E276" s="10">
        <v>35</v>
      </c>
      <c r="F276" s="42">
        <v>1969</v>
      </c>
      <c r="G276" s="42">
        <v>2</v>
      </c>
      <c r="H276" s="8" t="s">
        <v>19</v>
      </c>
      <c r="I276" s="10">
        <v>3.77</v>
      </c>
      <c r="J276" s="5">
        <v>3.77</v>
      </c>
      <c r="K276" s="5">
        <f>E276*I276</f>
        <v>131.94999999999999</v>
      </c>
      <c r="L276" s="5">
        <f>E276*J276</f>
        <v>131.94999999999999</v>
      </c>
      <c r="M276" s="5"/>
      <c r="N276" s="5"/>
      <c r="O276" s="5"/>
      <c r="P276" s="4">
        <v>38.4</v>
      </c>
      <c r="Q276" s="4">
        <v>39.97</v>
      </c>
      <c r="R276" s="6">
        <f>K276*P276</f>
        <v>5066.8799999999992</v>
      </c>
      <c r="S276" s="6">
        <f>L276*Q276</f>
        <v>5274.0414999999994</v>
      </c>
      <c r="T276" s="22">
        <f>S276/R276</f>
        <v>1.0408854166666668</v>
      </c>
    </row>
    <row r="277" spans="2:20" ht="15.75" hidden="1" x14ac:dyDescent="0.25">
      <c r="B277" s="57"/>
      <c r="C277" s="4" t="s">
        <v>10</v>
      </c>
      <c r="D277" s="10"/>
      <c r="E277" s="10"/>
      <c r="F277" s="42"/>
      <c r="G277" s="42"/>
      <c r="H277" s="8" t="s">
        <v>19</v>
      </c>
      <c r="I277" s="10"/>
      <c r="J277" s="5"/>
      <c r="K277" s="5"/>
      <c r="L277" s="5"/>
      <c r="M277" s="5"/>
      <c r="N277" s="5"/>
      <c r="O277" s="5"/>
      <c r="P277" s="4"/>
      <c r="Q277" s="4"/>
      <c r="R277" s="6"/>
      <c r="S277" s="6"/>
      <c r="T277" s="6"/>
    </row>
    <row r="278" spans="2:20" ht="15.75" x14ac:dyDescent="0.25">
      <c r="B278" s="57"/>
      <c r="C278" s="4" t="s">
        <v>11</v>
      </c>
      <c r="D278" s="10" t="s">
        <v>22</v>
      </c>
      <c r="E278" s="10">
        <v>35</v>
      </c>
      <c r="F278" s="42"/>
      <c r="G278" s="42"/>
      <c r="H278" s="10">
        <v>368</v>
      </c>
      <c r="I278" s="10">
        <v>2.47E-2</v>
      </c>
      <c r="J278" s="21">
        <f>0.0455*9/12</f>
        <v>3.4124999999999996E-2</v>
      </c>
      <c r="K278" s="5">
        <f>(E278*H278)*I278</f>
        <v>318.13600000000002</v>
      </c>
      <c r="L278" s="5">
        <f>(E278*H278)*J278</f>
        <v>439.52999999999992</v>
      </c>
      <c r="M278" s="5"/>
      <c r="N278" s="5"/>
      <c r="O278" s="5"/>
      <c r="P278" s="4">
        <v>2688.64</v>
      </c>
      <c r="Q278" s="4">
        <v>2812.05</v>
      </c>
      <c r="R278" s="6">
        <f>I278*P278</f>
        <v>66.409407999999999</v>
      </c>
      <c r="S278" s="6">
        <f>J278*Q278</f>
        <v>95.961206249999989</v>
      </c>
      <c r="T278" s="22">
        <f>S278/R278</f>
        <v>1.4449941527863039</v>
      </c>
    </row>
    <row r="279" spans="2:20" ht="15.75" x14ac:dyDescent="0.25">
      <c r="B279" s="58"/>
      <c r="C279" s="19" t="s">
        <v>12</v>
      </c>
      <c r="D279" s="10"/>
      <c r="E279" s="10"/>
      <c r="F279" s="43"/>
      <c r="G279" s="43"/>
      <c r="H279" s="10"/>
      <c r="I279" s="10"/>
      <c r="J279" s="5"/>
      <c r="K279" s="5"/>
      <c r="L279" s="5"/>
      <c r="M279" s="5"/>
      <c r="N279" s="5"/>
      <c r="O279" s="5"/>
      <c r="P279" s="4"/>
      <c r="Q279" s="4"/>
      <c r="R279" s="6"/>
      <c r="S279" s="6"/>
      <c r="T279" s="6"/>
    </row>
    <row r="280" spans="2:20" ht="15.75" hidden="1" customHeight="1" x14ac:dyDescent="0.25">
      <c r="B280" s="57" t="s">
        <v>96</v>
      </c>
      <c r="C280" s="4" t="s">
        <v>9</v>
      </c>
      <c r="D280" s="10" t="s">
        <v>22</v>
      </c>
      <c r="E280" s="10">
        <v>13</v>
      </c>
      <c r="F280" s="50">
        <v>1969</v>
      </c>
      <c r="G280" s="50">
        <v>2</v>
      </c>
      <c r="H280" s="8" t="s">
        <v>19</v>
      </c>
      <c r="I280" s="10">
        <v>3.77</v>
      </c>
      <c r="J280" s="5">
        <v>3.77</v>
      </c>
      <c r="K280" s="5">
        <f>E280*I280</f>
        <v>49.01</v>
      </c>
      <c r="L280" s="5">
        <f>E280*J280</f>
        <v>49.01</v>
      </c>
      <c r="M280" s="5"/>
      <c r="N280" s="5"/>
      <c r="O280" s="5"/>
      <c r="P280" s="4">
        <v>49.06</v>
      </c>
      <c r="Q280" s="4">
        <v>51.07</v>
      </c>
      <c r="R280" s="6">
        <f>K280*P280</f>
        <v>2404.4306000000001</v>
      </c>
      <c r="S280" s="6">
        <f>L280*Q280</f>
        <v>2502.9407000000001</v>
      </c>
      <c r="T280" s="22">
        <f>S280/R280</f>
        <v>1.04097024052181</v>
      </c>
    </row>
    <row r="281" spans="2:20" ht="15.75" hidden="1" x14ac:dyDescent="0.25">
      <c r="B281" s="57"/>
      <c r="C281" s="4" t="s">
        <v>10</v>
      </c>
      <c r="D281" s="10"/>
      <c r="E281" s="10"/>
      <c r="F281" s="42"/>
      <c r="G281" s="42"/>
      <c r="H281" s="8" t="s">
        <v>19</v>
      </c>
      <c r="I281" s="10"/>
      <c r="J281" s="5"/>
      <c r="K281" s="5"/>
      <c r="L281" s="5"/>
      <c r="M281" s="5"/>
      <c r="N281" s="5"/>
      <c r="O281" s="5"/>
      <c r="P281" s="4"/>
      <c r="Q281" s="4"/>
      <c r="R281" s="6"/>
      <c r="S281" s="6"/>
      <c r="T281" s="6"/>
    </row>
    <row r="282" spans="2:20" ht="15.75" x14ac:dyDescent="0.25">
      <c r="B282" s="57"/>
      <c r="C282" s="4" t="s">
        <v>11</v>
      </c>
      <c r="D282" s="10" t="s">
        <v>22</v>
      </c>
      <c r="E282" s="10">
        <v>13</v>
      </c>
      <c r="F282" s="42"/>
      <c r="G282" s="42"/>
      <c r="H282" s="10">
        <v>368</v>
      </c>
      <c r="I282" s="10">
        <v>2.47E-2</v>
      </c>
      <c r="J282" s="21">
        <f>0.0455*9/12</f>
        <v>3.4124999999999996E-2</v>
      </c>
      <c r="K282" s="5">
        <f>(E282*H282)*I282</f>
        <v>118.1648</v>
      </c>
      <c r="L282" s="5">
        <f>(E282*H282)*J282</f>
        <v>163.25399999999999</v>
      </c>
      <c r="M282" s="5"/>
      <c r="N282" s="5"/>
      <c r="O282" s="5"/>
      <c r="P282" s="4">
        <v>2688.64</v>
      </c>
      <c r="Q282" s="4">
        <v>2812.05</v>
      </c>
      <c r="R282" s="6">
        <f>I282*P282</f>
        <v>66.409407999999999</v>
      </c>
      <c r="S282" s="6">
        <f>J282*Q282</f>
        <v>95.961206249999989</v>
      </c>
      <c r="T282" s="22">
        <f>S282/R282</f>
        <v>1.4449941527863039</v>
      </c>
    </row>
    <row r="283" spans="2:20" ht="15.75" x14ac:dyDescent="0.25">
      <c r="B283" s="58"/>
      <c r="C283" s="19" t="s">
        <v>12</v>
      </c>
      <c r="D283" s="10"/>
      <c r="E283" s="10"/>
      <c r="F283" s="43"/>
      <c r="G283" s="43"/>
      <c r="H283" s="10"/>
      <c r="I283" s="10"/>
      <c r="J283" s="5"/>
      <c r="K283" s="5"/>
      <c r="L283" s="5"/>
      <c r="M283" s="5"/>
      <c r="N283" s="5"/>
      <c r="O283" s="5"/>
      <c r="P283" s="4"/>
      <c r="Q283" s="4"/>
      <c r="R283" s="6"/>
      <c r="S283" s="6"/>
      <c r="T283" s="6"/>
    </row>
    <row r="284" spans="2:20" ht="15.75" hidden="1" customHeight="1" x14ac:dyDescent="0.25">
      <c r="B284" s="57" t="s">
        <v>97</v>
      </c>
      <c r="C284" s="4" t="s">
        <v>9</v>
      </c>
      <c r="D284" s="10" t="s">
        <v>22</v>
      </c>
      <c r="E284" s="10">
        <v>13</v>
      </c>
      <c r="F284" s="50">
        <v>1969</v>
      </c>
      <c r="G284" s="50">
        <v>2</v>
      </c>
      <c r="H284" s="8" t="s">
        <v>19</v>
      </c>
      <c r="I284" s="10">
        <v>3.77</v>
      </c>
      <c r="J284" s="5">
        <v>3.77</v>
      </c>
      <c r="K284" s="5">
        <f>E284*I284</f>
        <v>49.01</v>
      </c>
      <c r="L284" s="5">
        <f>E284*J284</f>
        <v>49.01</v>
      </c>
      <c r="M284" s="5"/>
      <c r="N284" s="5"/>
      <c r="O284" s="5"/>
      <c r="P284" s="4">
        <v>49.06</v>
      </c>
      <c r="Q284" s="4">
        <v>51.07</v>
      </c>
      <c r="R284" s="6">
        <f>K284*P284</f>
        <v>2404.4306000000001</v>
      </c>
      <c r="S284" s="6">
        <f>L284*Q284</f>
        <v>2502.9407000000001</v>
      </c>
      <c r="T284" s="22">
        <f>S284/R284</f>
        <v>1.04097024052181</v>
      </c>
    </row>
    <row r="285" spans="2:20" ht="15.75" hidden="1" x14ac:dyDescent="0.25">
      <c r="B285" s="57"/>
      <c r="C285" s="4" t="s">
        <v>10</v>
      </c>
      <c r="D285" s="10"/>
      <c r="E285" s="10"/>
      <c r="F285" s="42"/>
      <c r="G285" s="42"/>
      <c r="H285" s="8" t="s">
        <v>19</v>
      </c>
      <c r="I285" s="10"/>
      <c r="J285" s="5"/>
      <c r="K285" s="5"/>
      <c r="L285" s="5"/>
      <c r="M285" s="5"/>
      <c r="N285" s="5"/>
      <c r="O285" s="5"/>
      <c r="P285" s="4"/>
      <c r="Q285" s="4"/>
      <c r="R285" s="6"/>
      <c r="S285" s="6"/>
      <c r="T285" s="6"/>
    </row>
    <row r="286" spans="2:20" ht="15.75" x14ac:dyDescent="0.25">
      <c r="B286" s="57"/>
      <c r="C286" s="4" t="s">
        <v>11</v>
      </c>
      <c r="D286" s="10" t="s">
        <v>22</v>
      </c>
      <c r="E286" s="10">
        <v>13</v>
      </c>
      <c r="F286" s="42"/>
      <c r="G286" s="42"/>
      <c r="H286" s="10">
        <v>368</v>
      </c>
      <c r="I286" s="10">
        <v>2.47E-2</v>
      </c>
      <c r="J286" s="21">
        <f>0.0455*9/12</f>
        <v>3.4124999999999996E-2</v>
      </c>
      <c r="K286" s="5">
        <f>(E286*H286)*I286</f>
        <v>118.1648</v>
      </c>
      <c r="L286" s="5">
        <f>(E286*H286)*J286</f>
        <v>163.25399999999999</v>
      </c>
      <c r="M286" s="5"/>
      <c r="N286" s="5"/>
      <c r="O286" s="5"/>
      <c r="P286" s="4">
        <v>2688.64</v>
      </c>
      <c r="Q286" s="4">
        <v>2812.05</v>
      </c>
      <c r="R286" s="6">
        <f>I286*P286</f>
        <v>66.409407999999999</v>
      </c>
      <c r="S286" s="6">
        <f>J286*Q286</f>
        <v>95.961206249999989</v>
      </c>
      <c r="T286" s="22">
        <f>S286/R286</f>
        <v>1.4449941527863039</v>
      </c>
    </row>
    <row r="287" spans="2:20" ht="15.75" x14ac:dyDescent="0.25">
      <c r="B287" s="58"/>
      <c r="C287" s="19" t="s">
        <v>12</v>
      </c>
      <c r="D287" s="10"/>
      <c r="E287" s="10"/>
      <c r="F287" s="43"/>
      <c r="G287" s="43"/>
      <c r="H287" s="10"/>
      <c r="I287" s="10"/>
      <c r="J287" s="5"/>
      <c r="K287" s="5"/>
      <c r="L287" s="5"/>
      <c r="M287" s="5"/>
      <c r="N287" s="5"/>
      <c r="O287" s="5"/>
      <c r="P287" s="4"/>
      <c r="Q287" s="4"/>
      <c r="R287" s="6"/>
      <c r="S287" s="6"/>
      <c r="T287" s="6"/>
    </row>
    <row r="288" spans="2:20" ht="15.75" hidden="1" customHeight="1" x14ac:dyDescent="0.25">
      <c r="B288" s="57" t="s">
        <v>98</v>
      </c>
      <c r="C288" s="4" t="s">
        <v>9</v>
      </c>
      <c r="D288" s="10" t="s">
        <v>22</v>
      </c>
      <c r="E288" s="10">
        <v>13</v>
      </c>
      <c r="F288" s="50">
        <v>1969</v>
      </c>
      <c r="G288" s="50">
        <v>2</v>
      </c>
      <c r="H288" s="8" t="s">
        <v>19</v>
      </c>
      <c r="I288" s="10">
        <v>3.77</v>
      </c>
      <c r="J288" s="5">
        <v>3.77</v>
      </c>
      <c r="K288" s="5">
        <f>E288*I288</f>
        <v>49.01</v>
      </c>
      <c r="L288" s="5">
        <f>E288*J288</f>
        <v>49.01</v>
      </c>
      <c r="M288" s="5"/>
      <c r="N288" s="5"/>
      <c r="O288" s="5"/>
      <c r="P288" s="4">
        <v>49.06</v>
      </c>
      <c r="Q288" s="4">
        <v>51.07</v>
      </c>
      <c r="R288" s="6">
        <f>K288*P288</f>
        <v>2404.4306000000001</v>
      </c>
      <c r="S288" s="6">
        <f>L288*Q288</f>
        <v>2502.9407000000001</v>
      </c>
      <c r="T288" s="22">
        <f>S288/R288</f>
        <v>1.04097024052181</v>
      </c>
    </row>
    <row r="289" spans="2:20" ht="15.75" hidden="1" x14ac:dyDescent="0.25">
      <c r="B289" s="57"/>
      <c r="C289" s="4" t="s">
        <v>10</v>
      </c>
      <c r="D289" s="10"/>
      <c r="E289" s="10"/>
      <c r="F289" s="42"/>
      <c r="G289" s="42"/>
      <c r="H289" s="8" t="s">
        <v>19</v>
      </c>
      <c r="I289" s="10"/>
      <c r="J289" s="5"/>
      <c r="K289" s="5"/>
      <c r="L289" s="5"/>
      <c r="M289" s="5"/>
      <c r="N289" s="5"/>
      <c r="O289" s="5"/>
      <c r="P289" s="4"/>
      <c r="Q289" s="4"/>
      <c r="R289" s="6"/>
      <c r="S289" s="6"/>
      <c r="T289" s="6"/>
    </row>
    <row r="290" spans="2:20" ht="15.75" x14ac:dyDescent="0.25">
      <c r="B290" s="57"/>
      <c r="C290" s="4" t="s">
        <v>11</v>
      </c>
      <c r="D290" s="10" t="s">
        <v>22</v>
      </c>
      <c r="E290" s="10">
        <v>13</v>
      </c>
      <c r="F290" s="42"/>
      <c r="G290" s="42"/>
      <c r="H290" s="10">
        <v>368</v>
      </c>
      <c r="I290" s="10">
        <v>2.47E-2</v>
      </c>
      <c r="J290" s="21">
        <f>0.0455*9/12</f>
        <v>3.4124999999999996E-2</v>
      </c>
      <c r="K290" s="5">
        <f>(E290*H290)*I290</f>
        <v>118.1648</v>
      </c>
      <c r="L290" s="5">
        <f>(E290*H290)*J290</f>
        <v>163.25399999999999</v>
      </c>
      <c r="M290" s="5"/>
      <c r="N290" s="5"/>
      <c r="O290" s="5"/>
      <c r="P290" s="4">
        <v>2688.64</v>
      </c>
      <c r="Q290" s="4">
        <v>2812.05</v>
      </c>
      <c r="R290" s="6">
        <f>I290*P290</f>
        <v>66.409407999999999</v>
      </c>
      <c r="S290" s="6">
        <f>J290*Q290</f>
        <v>95.961206249999989</v>
      </c>
      <c r="T290" s="22">
        <f>S290/R290</f>
        <v>1.4449941527863039</v>
      </c>
    </row>
    <row r="291" spans="2:20" ht="15.75" x14ac:dyDescent="0.25">
      <c r="B291" s="58"/>
      <c r="C291" s="19" t="s">
        <v>12</v>
      </c>
      <c r="D291" s="10"/>
      <c r="E291" s="10"/>
      <c r="F291" s="43"/>
      <c r="G291" s="43"/>
      <c r="H291" s="10"/>
      <c r="I291" s="10"/>
      <c r="J291" s="5"/>
      <c r="K291" s="5"/>
      <c r="L291" s="5"/>
      <c r="M291" s="5"/>
      <c r="N291" s="5"/>
      <c r="O291" s="5"/>
      <c r="P291" s="4"/>
      <c r="Q291" s="4"/>
      <c r="R291" s="6"/>
      <c r="S291" s="6"/>
      <c r="T291" s="6"/>
    </row>
    <row r="292" spans="2:20" ht="15.75" hidden="1" customHeight="1" x14ac:dyDescent="0.25">
      <c r="B292" s="57" t="s">
        <v>99</v>
      </c>
      <c r="C292" s="4" t="s">
        <v>9</v>
      </c>
      <c r="D292" s="10" t="s">
        <v>22</v>
      </c>
      <c r="E292" s="10">
        <v>13</v>
      </c>
      <c r="F292" s="50">
        <v>1975</v>
      </c>
      <c r="G292" s="50">
        <v>5</v>
      </c>
      <c r="H292" s="8" t="s">
        <v>19</v>
      </c>
      <c r="I292" s="10">
        <v>3.77</v>
      </c>
      <c r="J292" s="5">
        <v>3.77</v>
      </c>
      <c r="K292" s="5">
        <f>E292*I292</f>
        <v>49.01</v>
      </c>
      <c r="L292" s="5">
        <f>E292*J292</f>
        <v>49.01</v>
      </c>
      <c r="M292" s="5"/>
      <c r="N292" s="5"/>
      <c r="O292" s="5"/>
      <c r="P292" s="4">
        <v>49.06</v>
      </c>
      <c r="Q292" s="4">
        <v>51.07</v>
      </c>
      <c r="R292" s="6">
        <f>K292*P292</f>
        <v>2404.4306000000001</v>
      </c>
      <c r="S292" s="6">
        <f>L292*Q292</f>
        <v>2502.9407000000001</v>
      </c>
      <c r="T292" s="22">
        <f>S292/R292</f>
        <v>1.04097024052181</v>
      </c>
    </row>
    <row r="293" spans="2:20" ht="15.75" hidden="1" x14ac:dyDescent="0.25">
      <c r="B293" s="57"/>
      <c r="C293" s="4" t="s">
        <v>10</v>
      </c>
      <c r="D293" s="10"/>
      <c r="E293" s="10"/>
      <c r="F293" s="42"/>
      <c r="G293" s="42"/>
      <c r="H293" s="8" t="s">
        <v>19</v>
      </c>
      <c r="I293" s="10"/>
      <c r="J293" s="5"/>
      <c r="K293" s="5"/>
      <c r="L293" s="5"/>
      <c r="M293" s="5"/>
      <c r="N293" s="5"/>
      <c r="O293" s="5"/>
      <c r="P293" s="4"/>
      <c r="Q293" s="4"/>
      <c r="R293" s="6"/>
      <c r="S293" s="6"/>
      <c r="T293" s="6"/>
    </row>
    <row r="294" spans="2:20" ht="15.75" x14ac:dyDescent="0.25">
      <c r="B294" s="57"/>
      <c r="C294" s="4" t="s">
        <v>11</v>
      </c>
      <c r="D294" s="10" t="s">
        <v>22</v>
      </c>
      <c r="E294" s="10">
        <v>13</v>
      </c>
      <c r="F294" s="42"/>
      <c r="G294" s="42"/>
      <c r="H294" s="10">
        <v>2610</v>
      </c>
      <c r="I294" s="10">
        <v>2.47E-2</v>
      </c>
      <c r="J294" s="21">
        <f>0.0455*9/12</f>
        <v>3.4124999999999996E-2</v>
      </c>
      <c r="K294" s="5">
        <f>(E294*H294)*I294</f>
        <v>838.07100000000003</v>
      </c>
      <c r="L294" s="5">
        <f>(E294*H294)*J294</f>
        <v>1157.8612499999999</v>
      </c>
      <c r="M294" s="5"/>
      <c r="N294" s="5"/>
      <c r="O294" s="5"/>
      <c r="P294" s="4">
        <v>2688.64</v>
      </c>
      <c r="Q294" s="4">
        <v>2812.05</v>
      </c>
      <c r="R294" s="6">
        <f>I294*P294</f>
        <v>66.409407999999999</v>
      </c>
      <c r="S294" s="6">
        <f>J294*Q294</f>
        <v>95.961206249999989</v>
      </c>
      <c r="T294" s="22">
        <f>S294/R294</f>
        <v>1.4449941527863039</v>
      </c>
    </row>
    <row r="295" spans="2:20" ht="15.75" x14ac:dyDescent="0.25">
      <c r="B295" s="58"/>
      <c r="C295" s="19" t="s">
        <v>12</v>
      </c>
      <c r="D295" s="10"/>
      <c r="E295" s="10"/>
      <c r="F295" s="43"/>
      <c r="G295" s="43"/>
      <c r="H295" s="10"/>
      <c r="I295" s="10"/>
      <c r="J295" s="5"/>
      <c r="K295" s="5"/>
      <c r="L295" s="5"/>
      <c r="M295" s="5"/>
      <c r="N295" s="5"/>
      <c r="O295" s="5"/>
      <c r="P295" s="4"/>
      <c r="Q295" s="4"/>
      <c r="R295" s="6"/>
      <c r="S295" s="6"/>
      <c r="T295" s="6"/>
    </row>
    <row r="296" spans="2:20" ht="15.75" hidden="1" customHeight="1" x14ac:dyDescent="0.25">
      <c r="B296" s="57" t="s">
        <v>100</v>
      </c>
      <c r="C296" s="4" t="s">
        <v>9</v>
      </c>
      <c r="D296" s="10" t="s">
        <v>22</v>
      </c>
      <c r="E296" s="10">
        <v>13</v>
      </c>
      <c r="F296" s="50">
        <v>1976</v>
      </c>
      <c r="G296" s="50">
        <v>5</v>
      </c>
      <c r="H296" s="8" t="s">
        <v>19</v>
      </c>
      <c r="I296" s="10">
        <v>3.77</v>
      </c>
      <c r="J296" s="5">
        <v>3.77</v>
      </c>
      <c r="K296" s="5">
        <f>E296*I296</f>
        <v>49.01</v>
      </c>
      <c r="L296" s="5">
        <f>E296*J296</f>
        <v>49.01</v>
      </c>
      <c r="M296" s="5"/>
      <c r="N296" s="5"/>
      <c r="O296" s="5"/>
      <c r="P296" s="4">
        <v>49.06</v>
      </c>
      <c r="Q296" s="4">
        <v>51.07</v>
      </c>
      <c r="R296" s="6">
        <f>K296*P296</f>
        <v>2404.4306000000001</v>
      </c>
      <c r="S296" s="6">
        <f>L296*Q296</f>
        <v>2502.9407000000001</v>
      </c>
      <c r="T296" s="22">
        <f>S296/R296</f>
        <v>1.04097024052181</v>
      </c>
    </row>
    <row r="297" spans="2:20" ht="15.75" hidden="1" x14ac:dyDescent="0.25">
      <c r="B297" s="57"/>
      <c r="C297" s="4" t="s">
        <v>10</v>
      </c>
      <c r="D297" s="10"/>
      <c r="E297" s="10"/>
      <c r="F297" s="42"/>
      <c r="G297" s="42"/>
      <c r="H297" s="8" t="s">
        <v>19</v>
      </c>
      <c r="I297" s="10"/>
      <c r="J297" s="5"/>
      <c r="K297" s="5"/>
      <c r="L297" s="5"/>
      <c r="M297" s="5"/>
      <c r="N297" s="5"/>
      <c r="O297" s="5"/>
      <c r="P297" s="4"/>
      <c r="Q297" s="4"/>
      <c r="R297" s="6"/>
      <c r="S297" s="6"/>
      <c r="T297" s="6"/>
    </row>
    <row r="298" spans="2:20" ht="15.75" x14ac:dyDescent="0.25">
      <c r="B298" s="57"/>
      <c r="C298" s="4" t="s">
        <v>11</v>
      </c>
      <c r="D298" s="10" t="s">
        <v>22</v>
      </c>
      <c r="E298" s="10">
        <v>13</v>
      </c>
      <c r="F298" s="42"/>
      <c r="G298" s="42"/>
      <c r="H298" s="10">
        <v>2610</v>
      </c>
      <c r="I298" s="10">
        <v>2.47E-2</v>
      </c>
      <c r="J298" s="21">
        <f>0.0247*9/12</f>
        <v>1.8525E-2</v>
      </c>
      <c r="K298" s="5">
        <f>(E298*H298)*I298</f>
        <v>838.07100000000003</v>
      </c>
      <c r="L298" s="5">
        <f>(E298*H298)*J298</f>
        <v>628.55325000000005</v>
      </c>
      <c r="M298" s="5"/>
      <c r="N298" s="5"/>
      <c r="O298" s="5"/>
      <c r="P298" s="4">
        <v>2688.64</v>
      </c>
      <c r="Q298" s="4">
        <v>2812.05</v>
      </c>
      <c r="R298" s="6">
        <f>I298*P298</f>
        <v>66.409407999999999</v>
      </c>
      <c r="S298" s="6">
        <f>J298*Q298</f>
        <v>52.093226250000001</v>
      </c>
      <c r="T298" s="22">
        <f>S298/R298</f>
        <v>0.78442539722685078</v>
      </c>
    </row>
    <row r="299" spans="2:20" ht="15.75" x14ac:dyDescent="0.25">
      <c r="B299" s="58"/>
      <c r="C299" s="19" t="s">
        <v>12</v>
      </c>
      <c r="D299" s="10"/>
      <c r="E299" s="10"/>
      <c r="F299" s="43"/>
      <c r="G299" s="43"/>
      <c r="H299" s="10"/>
      <c r="I299" s="10"/>
      <c r="J299" s="5"/>
      <c r="K299" s="5"/>
      <c r="L299" s="5"/>
      <c r="M299" s="5"/>
      <c r="N299" s="5"/>
      <c r="O299" s="5"/>
      <c r="P299" s="4"/>
      <c r="Q299" s="4"/>
      <c r="R299" s="6"/>
      <c r="S299" s="6"/>
      <c r="T299" s="6"/>
    </row>
    <row r="300" spans="2:20" ht="15.75" hidden="1" x14ac:dyDescent="0.25">
      <c r="B300" s="57" t="s">
        <v>101</v>
      </c>
      <c r="C300" s="4" t="s">
        <v>9</v>
      </c>
      <c r="D300" s="10" t="s">
        <v>22</v>
      </c>
      <c r="E300" s="10">
        <v>13</v>
      </c>
      <c r="F300" s="50">
        <v>1976</v>
      </c>
      <c r="G300" s="50">
        <v>5</v>
      </c>
      <c r="H300" s="8" t="s">
        <v>19</v>
      </c>
      <c r="I300" s="10">
        <v>3.77</v>
      </c>
      <c r="J300" s="5">
        <v>3.77</v>
      </c>
      <c r="K300" s="5">
        <f>E300*I300</f>
        <v>49.01</v>
      </c>
      <c r="L300" s="5">
        <f>E300*J300</f>
        <v>49.01</v>
      </c>
      <c r="M300" s="5"/>
      <c r="N300" s="5"/>
      <c r="O300" s="5"/>
      <c r="P300" s="4">
        <v>49.06</v>
      </c>
      <c r="Q300" s="4">
        <v>51.07</v>
      </c>
      <c r="R300" s="6">
        <f>K300*P300</f>
        <v>2404.4306000000001</v>
      </c>
      <c r="S300" s="6">
        <f>L300*Q300</f>
        <v>2502.9407000000001</v>
      </c>
      <c r="T300" s="22">
        <f>S300/R300</f>
        <v>1.04097024052181</v>
      </c>
    </row>
    <row r="301" spans="2:20" ht="15.75" hidden="1" x14ac:dyDescent="0.25">
      <c r="B301" s="57"/>
      <c r="C301" s="4" t="s">
        <v>10</v>
      </c>
      <c r="D301" s="10"/>
      <c r="E301" s="10"/>
      <c r="F301" s="42"/>
      <c r="G301" s="42"/>
      <c r="H301" s="8" t="s">
        <v>19</v>
      </c>
      <c r="I301" s="10"/>
      <c r="J301" s="5"/>
      <c r="K301" s="5"/>
      <c r="L301" s="5"/>
      <c r="M301" s="5"/>
      <c r="N301" s="5"/>
      <c r="O301" s="5"/>
      <c r="P301" s="4"/>
      <c r="Q301" s="4"/>
      <c r="R301" s="6"/>
      <c r="S301" s="6"/>
      <c r="T301" s="6"/>
    </row>
    <row r="302" spans="2:20" ht="15.75" x14ac:dyDescent="0.25">
      <c r="B302" s="57"/>
      <c r="C302" s="4" t="s">
        <v>11</v>
      </c>
      <c r="D302" s="10" t="s">
        <v>22</v>
      </c>
      <c r="E302" s="10">
        <v>13</v>
      </c>
      <c r="F302" s="42"/>
      <c r="G302" s="42"/>
      <c r="H302" s="10">
        <v>2610</v>
      </c>
      <c r="I302" s="10">
        <v>2.47E-2</v>
      </c>
      <c r="J302" s="21">
        <f>0.0247*9/12</f>
        <v>1.8525E-2</v>
      </c>
      <c r="K302" s="5">
        <f>(E302*H302)*I302</f>
        <v>838.07100000000003</v>
      </c>
      <c r="L302" s="5">
        <f>(E302*H302)*J302</f>
        <v>628.55325000000005</v>
      </c>
      <c r="M302" s="5"/>
      <c r="N302" s="5"/>
      <c r="O302" s="5"/>
      <c r="P302" s="4">
        <v>2688.64</v>
      </c>
      <c r="Q302" s="4">
        <v>2812.05</v>
      </c>
      <c r="R302" s="6">
        <f>I302*P302</f>
        <v>66.409407999999999</v>
      </c>
      <c r="S302" s="6">
        <f>J302*Q302</f>
        <v>52.093226250000001</v>
      </c>
      <c r="T302" s="22">
        <f>S302/R302</f>
        <v>0.78442539722685078</v>
      </c>
    </row>
    <row r="303" spans="2:20" ht="15.75" x14ac:dyDescent="0.25">
      <c r="B303" s="58"/>
      <c r="C303" s="19" t="s">
        <v>12</v>
      </c>
      <c r="D303" s="10"/>
      <c r="E303" s="10"/>
      <c r="F303" s="43"/>
      <c r="G303" s="43"/>
      <c r="H303" s="10"/>
      <c r="I303" s="10"/>
      <c r="J303" s="5"/>
      <c r="K303" s="5"/>
      <c r="L303" s="5"/>
      <c r="M303" s="5"/>
      <c r="N303" s="5"/>
      <c r="O303" s="5"/>
      <c r="P303" s="4"/>
      <c r="Q303" s="4"/>
      <c r="R303" s="6"/>
      <c r="S303" s="6"/>
      <c r="T303" s="6"/>
    </row>
    <row r="304" spans="2:20" ht="15.75" hidden="1" x14ac:dyDescent="0.25">
      <c r="B304" s="57" t="s">
        <v>102</v>
      </c>
      <c r="C304" s="4" t="s">
        <v>9</v>
      </c>
      <c r="D304" s="10" t="s">
        <v>22</v>
      </c>
      <c r="E304" s="10">
        <v>13</v>
      </c>
      <c r="F304" s="50">
        <v>1969</v>
      </c>
      <c r="G304" s="50">
        <v>2</v>
      </c>
      <c r="H304" s="8" t="s">
        <v>19</v>
      </c>
      <c r="I304" s="10">
        <v>3.77</v>
      </c>
      <c r="J304" s="5">
        <v>3.77</v>
      </c>
      <c r="K304" s="5">
        <f>E304*I304</f>
        <v>49.01</v>
      </c>
      <c r="L304" s="5">
        <f>E304*J304</f>
        <v>49.01</v>
      </c>
      <c r="M304" s="5"/>
      <c r="N304" s="5"/>
      <c r="O304" s="5"/>
      <c r="P304" s="4">
        <v>49.06</v>
      </c>
      <c r="Q304" s="4">
        <v>51.07</v>
      </c>
      <c r="R304" s="6">
        <f>K304*P304</f>
        <v>2404.4306000000001</v>
      </c>
      <c r="S304" s="6">
        <f>L304*Q304</f>
        <v>2502.9407000000001</v>
      </c>
      <c r="T304" s="22">
        <f>S304/R304</f>
        <v>1.04097024052181</v>
      </c>
    </row>
    <row r="305" spans="2:21" ht="15.75" hidden="1" x14ac:dyDescent="0.25">
      <c r="B305" s="57"/>
      <c r="C305" s="4" t="s">
        <v>10</v>
      </c>
      <c r="D305" s="10"/>
      <c r="E305" s="10"/>
      <c r="F305" s="42"/>
      <c r="G305" s="42"/>
      <c r="H305" s="8" t="s">
        <v>19</v>
      </c>
      <c r="I305" s="10"/>
      <c r="J305" s="5"/>
      <c r="K305" s="5"/>
      <c r="L305" s="5"/>
      <c r="M305" s="5"/>
      <c r="N305" s="5"/>
      <c r="O305" s="5"/>
      <c r="P305" s="4"/>
      <c r="Q305" s="4"/>
      <c r="R305" s="6"/>
      <c r="S305" s="6"/>
      <c r="T305" s="6"/>
    </row>
    <row r="306" spans="2:21" ht="15.75" x14ac:dyDescent="0.25">
      <c r="B306" s="57"/>
      <c r="C306" s="4" t="s">
        <v>11</v>
      </c>
      <c r="D306" s="10" t="s">
        <v>22</v>
      </c>
      <c r="E306" s="10">
        <v>13</v>
      </c>
      <c r="F306" s="42"/>
      <c r="G306" s="42"/>
      <c r="H306" s="10">
        <v>368</v>
      </c>
      <c r="I306" s="10">
        <v>2.47E-2</v>
      </c>
      <c r="J306" s="21">
        <f>0.0454*9/12</f>
        <v>3.4050000000000004E-2</v>
      </c>
      <c r="K306" s="5">
        <f>(E306*H306)*I306</f>
        <v>118.1648</v>
      </c>
      <c r="L306" s="5">
        <f>(E306*H306)*J306</f>
        <v>162.89520000000002</v>
      </c>
      <c r="M306" s="5"/>
      <c r="N306" s="5"/>
      <c r="O306" s="5"/>
      <c r="P306" s="4">
        <v>2688.64</v>
      </c>
      <c r="Q306" s="4">
        <v>2812.05</v>
      </c>
      <c r="R306" s="6">
        <f>I306*P306</f>
        <v>66.409407999999999</v>
      </c>
      <c r="S306" s="6">
        <f>J306*Q306</f>
        <v>95.750302500000018</v>
      </c>
      <c r="T306" s="22">
        <f>S306/R306</f>
        <v>1.4418183414614993</v>
      </c>
    </row>
    <row r="307" spans="2:21" ht="25.5" customHeight="1" x14ac:dyDescent="0.25">
      <c r="B307" s="58"/>
      <c r="C307" s="19" t="s">
        <v>12</v>
      </c>
      <c r="D307" s="10"/>
      <c r="E307" s="10"/>
      <c r="F307" s="43"/>
      <c r="G307" s="43"/>
      <c r="H307" s="10"/>
      <c r="I307" s="10"/>
      <c r="J307" s="5"/>
      <c r="K307" s="5"/>
      <c r="L307" s="5"/>
      <c r="M307" s="5"/>
      <c r="N307" s="5"/>
      <c r="O307" s="5"/>
      <c r="P307" s="4"/>
      <c r="Q307" s="4"/>
      <c r="R307" s="6"/>
      <c r="S307" s="6"/>
      <c r="T307" s="6"/>
    </row>
    <row r="313" spans="2:21" ht="15.75" x14ac:dyDescent="0.25">
      <c r="B313" s="44" t="s">
        <v>105</v>
      </c>
      <c r="C313" s="26" t="s">
        <v>9</v>
      </c>
      <c r="D313" s="27" t="s">
        <v>22</v>
      </c>
      <c r="E313" s="27">
        <v>13</v>
      </c>
      <c r="F313" s="47">
        <v>1998</v>
      </c>
      <c r="G313" s="47">
        <v>1</v>
      </c>
      <c r="H313" s="28" t="s">
        <v>19</v>
      </c>
      <c r="I313" s="27"/>
      <c r="J313" s="29"/>
      <c r="K313" s="29"/>
      <c r="L313" s="29"/>
      <c r="M313" s="29"/>
      <c r="N313" s="29"/>
      <c r="O313" s="29"/>
      <c r="P313" s="26"/>
      <c r="Q313" s="26"/>
      <c r="R313" s="30"/>
      <c r="S313" s="30"/>
      <c r="T313" s="31"/>
      <c r="U313" s="32"/>
    </row>
    <row r="314" spans="2:21" ht="15.75" x14ac:dyDescent="0.25">
      <c r="B314" s="45"/>
      <c r="C314" s="26" t="s">
        <v>10</v>
      </c>
      <c r="D314" s="27"/>
      <c r="E314" s="27"/>
      <c r="F314" s="48"/>
      <c r="G314" s="48"/>
      <c r="H314" s="28" t="s">
        <v>19</v>
      </c>
      <c r="I314" s="27"/>
      <c r="J314" s="29"/>
      <c r="K314" s="29"/>
      <c r="L314" s="29"/>
      <c r="M314" s="29"/>
      <c r="N314" s="29"/>
      <c r="O314" s="29"/>
      <c r="P314" s="26"/>
      <c r="Q314" s="26"/>
      <c r="R314" s="30"/>
      <c r="S314" s="30"/>
      <c r="T314" s="30"/>
      <c r="U314" s="32"/>
    </row>
    <row r="315" spans="2:21" ht="15.75" x14ac:dyDescent="0.25">
      <c r="B315" s="45"/>
      <c r="C315" s="26" t="s">
        <v>11</v>
      </c>
      <c r="D315" s="27" t="s">
        <v>22</v>
      </c>
      <c r="E315" s="27">
        <v>13</v>
      </c>
      <c r="F315" s="48"/>
      <c r="G315" s="48"/>
      <c r="H315" s="27">
        <v>439.8</v>
      </c>
      <c r="I315" s="27">
        <v>2.47E-2</v>
      </c>
      <c r="J315" s="33">
        <f>0.0454*9/12</f>
        <v>3.4050000000000004E-2</v>
      </c>
      <c r="K315" s="29">
        <f>(E315*H315)*I315</f>
        <v>141.21978000000001</v>
      </c>
      <c r="L315" s="29">
        <f>(E315*H315)*J315</f>
        <v>194.67747000000003</v>
      </c>
      <c r="M315" s="29"/>
      <c r="N315" s="29"/>
      <c r="O315" s="29"/>
      <c r="P315" s="26">
        <v>2688.64</v>
      </c>
      <c r="Q315" s="26">
        <v>2812.05</v>
      </c>
      <c r="R315" s="30">
        <f>I315*P315</f>
        <v>66.409407999999999</v>
      </c>
      <c r="S315" s="30">
        <f>J315*Q315</f>
        <v>95.750302500000018</v>
      </c>
      <c r="T315" s="31">
        <f>S315/R315</f>
        <v>1.4418183414614993</v>
      </c>
      <c r="U315" s="34"/>
    </row>
    <row r="316" spans="2:21" ht="15.75" x14ac:dyDescent="0.25">
      <c r="B316" s="46"/>
      <c r="C316" s="35" t="s">
        <v>12</v>
      </c>
      <c r="D316" s="27"/>
      <c r="E316" s="27"/>
      <c r="F316" s="49"/>
      <c r="G316" s="49"/>
      <c r="H316" s="27"/>
      <c r="I316" s="27"/>
      <c r="J316" s="29"/>
      <c r="K316" s="29"/>
      <c r="L316" s="29"/>
      <c r="M316" s="29"/>
      <c r="N316" s="29"/>
      <c r="O316" s="29"/>
      <c r="P316" s="26"/>
      <c r="Q316" s="26"/>
      <c r="R316" s="30"/>
      <c r="S316" s="30"/>
      <c r="T316" s="30"/>
      <c r="U316" s="36"/>
    </row>
  </sheetData>
  <mergeCells count="286">
    <mergeCell ref="A30:A33"/>
    <mergeCell ref="A9:A12"/>
    <mergeCell ref="A13:A16"/>
    <mergeCell ref="A17:A20"/>
    <mergeCell ref="A21:A24"/>
    <mergeCell ref="B300:B303"/>
    <mergeCell ref="F300:F303"/>
    <mergeCell ref="G300:G303"/>
    <mergeCell ref="B284:B287"/>
    <mergeCell ref="F284:F287"/>
    <mergeCell ref="G284:G287"/>
    <mergeCell ref="B288:B291"/>
    <mergeCell ref="F288:F291"/>
    <mergeCell ref="G288:G291"/>
    <mergeCell ref="B276:B279"/>
    <mergeCell ref="F276:F279"/>
    <mergeCell ref="G276:G279"/>
    <mergeCell ref="B280:B283"/>
    <mergeCell ref="F280:F283"/>
    <mergeCell ref="G280:G283"/>
    <mergeCell ref="G272:G274"/>
    <mergeCell ref="B304:B307"/>
    <mergeCell ref="F304:F307"/>
    <mergeCell ref="G304:G307"/>
    <mergeCell ref="B292:B295"/>
    <mergeCell ref="F292:F295"/>
    <mergeCell ref="G292:G295"/>
    <mergeCell ref="B296:B299"/>
    <mergeCell ref="F296:F299"/>
    <mergeCell ref="G296:G299"/>
    <mergeCell ref="R272:S272"/>
    <mergeCell ref="T272:T274"/>
    <mergeCell ref="I273:I274"/>
    <mergeCell ref="J273:J274"/>
    <mergeCell ref="K273:L273"/>
    <mergeCell ref="M273:M274"/>
    <mergeCell ref="N273:N274"/>
    <mergeCell ref="O273:O274"/>
    <mergeCell ref="P273:P274"/>
    <mergeCell ref="Q273:Q274"/>
    <mergeCell ref="R273:R274"/>
    <mergeCell ref="S273:S274"/>
    <mergeCell ref="H272:H274"/>
    <mergeCell ref="I272:J272"/>
    <mergeCell ref="K272:O272"/>
    <mergeCell ref="P272:Q272"/>
    <mergeCell ref="B272:B274"/>
    <mergeCell ref="C272:C274"/>
    <mergeCell ref="D272:D274"/>
    <mergeCell ref="E272:E274"/>
    <mergeCell ref="F272:F274"/>
    <mergeCell ref="B256:B259"/>
    <mergeCell ref="F256:F259"/>
    <mergeCell ref="G256:G259"/>
    <mergeCell ref="B260:B263"/>
    <mergeCell ref="F260:F263"/>
    <mergeCell ref="G260:G263"/>
    <mergeCell ref="B248:B251"/>
    <mergeCell ref="F248:F251"/>
    <mergeCell ref="G248:G251"/>
    <mergeCell ref="B252:B255"/>
    <mergeCell ref="F252:F255"/>
    <mergeCell ref="G252:G255"/>
    <mergeCell ref="B240:B243"/>
    <mergeCell ref="F240:F243"/>
    <mergeCell ref="G240:G243"/>
    <mergeCell ref="B244:B247"/>
    <mergeCell ref="F244:F247"/>
    <mergeCell ref="G244:G247"/>
    <mergeCell ref="R236:S236"/>
    <mergeCell ref="T236:T238"/>
    <mergeCell ref="I237:I238"/>
    <mergeCell ref="J237:J238"/>
    <mergeCell ref="K237:L237"/>
    <mergeCell ref="M237:M238"/>
    <mergeCell ref="N237:N238"/>
    <mergeCell ref="O237:O238"/>
    <mergeCell ref="P237:P238"/>
    <mergeCell ref="Q237:Q238"/>
    <mergeCell ref="R237:R238"/>
    <mergeCell ref="S237:S238"/>
    <mergeCell ref="G236:G238"/>
    <mergeCell ref="H236:H238"/>
    <mergeCell ref="I236:J236"/>
    <mergeCell ref="K236:O236"/>
    <mergeCell ref="P236:Q236"/>
    <mergeCell ref="B236:B238"/>
    <mergeCell ref="C236:C238"/>
    <mergeCell ref="D236:D238"/>
    <mergeCell ref="E236:E238"/>
    <mergeCell ref="F236:F238"/>
    <mergeCell ref="B215:B218"/>
    <mergeCell ref="F215:F218"/>
    <mergeCell ref="G215:G218"/>
    <mergeCell ref="B219:B222"/>
    <mergeCell ref="F219:F222"/>
    <mergeCell ref="G219:G222"/>
    <mergeCell ref="C225:T225"/>
    <mergeCell ref="B227:B230"/>
    <mergeCell ref="F227:F230"/>
    <mergeCell ref="G227:G230"/>
    <mergeCell ref="B207:B210"/>
    <mergeCell ref="F207:F210"/>
    <mergeCell ref="G207:G210"/>
    <mergeCell ref="B211:B214"/>
    <mergeCell ref="F211:F214"/>
    <mergeCell ref="G211:G214"/>
    <mergeCell ref="B199:B202"/>
    <mergeCell ref="F199:F202"/>
    <mergeCell ref="G199:G202"/>
    <mergeCell ref="B203:B206"/>
    <mergeCell ref="F203:F206"/>
    <mergeCell ref="G203:G206"/>
    <mergeCell ref="B191:B194"/>
    <mergeCell ref="F191:F194"/>
    <mergeCell ref="G191:G194"/>
    <mergeCell ref="B195:B198"/>
    <mergeCell ref="F195:F198"/>
    <mergeCell ref="G195:G198"/>
    <mergeCell ref="B183:B186"/>
    <mergeCell ref="F183:F186"/>
    <mergeCell ref="G183:G186"/>
    <mergeCell ref="B187:B190"/>
    <mergeCell ref="F187:F190"/>
    <mergeCell ref="G187:G190"/>
    <mergeCell ref="B175:B178"/>
    <mergeCell ref="F175:F178"/>
    <mergeCell ref="G175:G178"/>
    <mergeCell ref="B179:B182"/>
    <mergeCell ref="F179:F182"/>
    <mergeCell ref="G179:G182"/>
    <mergeCell ref="B167:B170"/>
    <mergeCell ref="F167:F170"/>
    <mergeCell ref="G167:G170"/>
    <mergeCell ref="B171:B174"/>
    <mergeCell ref="F171:F174"/>
    <mergeCell ref="G171:G174"/>
    <mergeCell ref="B159:B162"/>
    <mergeCell ref="F159:F162"/>
    <mergeCell ref="G159:G162"/>
    <mergeCell ref="B163:B166"/>
    <mergeCell ref="F163:F166"/>
    <mergeCell ref="G163:G166"/>
    <mergeCell ref="B151:B154"/>
    <mergeCell ref="F151:F154"/>
    <mergeCell ref="G151:G154"/>
    <mergeCell ref="B155:B158"/>
    <mergeCell ref="F155:F158"/>
    <mergeCell ref="G155:G158"/>
    <mergeCell ref="B143:B146"/>
    <mergeCell ref="F143:F146"/>
    <mergeCell ref="G143:G146"/>
    <mergeCell ref="B147:B150"/>
    <mergeCell ref="F147:F150"/>
    <mergeCell ref="G147:G150"/>
    <mergeCell ref="B135:B138"/>
    <mergeCell ref="F135:F138"/>
    <mergeCell ref="G135:G138"/>
    <mergeCell ref="B139:B142"/>
    <mergeCell ref="F139:F142"/>
    <mergeCell ref="G139:G142"/>
    <mergeCell ref="B127:B130"/>
    <mergeCell ref="F127:F130"/>
    <mergeCell ref="G127:G130"/>
    <mergeCell ref="B131:B134"/>
    <mergeCell ref="F131:F134"/>
    <mergeCell ref="G131:G134"/>
    <mergeCell ref="B119:B122"/>
    <mergeCell ref="F119:F122"/>
    <mergeCell ref="G119:G122"/>
    <mergeCell ref="B123:B126"/>
    <mergeCell ref="F123:F126"/>
    <mergeCell ref="G123:G126"/>
    <mergeCell ref="B111:B114"/>
    <mergeCell ref="F111:F114"/>
    <mergeCell ref="G111:G114"/>
    <mergeCell ref="B115:B118"/>
    <mergeCell ref="F115:F118"/>
    <mergeCell ref="G115:G118"/>
    <mergeCell ref="B103:B106"/>
    <mergeCell ref="F103:F106"/>
    <mergeCell ref="G103:G106"/>
    <mergeCell ref="B107:B110"/>
    <mergeCell ref="F107:F110"/>
    <mergeCell ref="G107:G110"/>
    <mergeCell ref="F95:F98"/>
    <mergeCell ref="G95:G98"/>
    <mergeCell ref="B99:B102"/>
    <mergeCell ref="F99:F102"/>
    <mergeCell ref="G99:G102"/>
    <mergeCell ref="G52:G54"/>
    <mergeCell ref="F55:F58"/>
    <mergeCell ref="G55:G58"/>
    <mergeCell ref="F83:F86"/>
    <mergeCell ref="G83:G86"/>
    <mergeCell ref="F87:F90"/>
    <mergeCell ref="G87:G90"/>
    <mergeCell ref="F91:F94"/>
    <mergeCell ref="G91:G94"/>
    <mergeCell ref="F71:F74"/>
    <mergeCell ref="G71:G74"/>
    <mergeCell ref="F75:F78"/>
    <mergeCell ref="G75:G78"/>
    <mergeCell ref="F79:F82"/>
    <mergeCell ref="G79:G82"/>
    <mergeCell ref="B91:B94"/>
    <mergeCell ref="B95:B98"/>
    <mergeCell ref="G13:G16"/>
    <mergeCell ref="F17:F20"/>
    <mergeCell ref="G17:G20"/>
    <mergeCell ref="F21:F24"/>
    <mergeCell ref="G21:G24"/>
    <mergeCell ref="F25:F28"/>
    <mergeCell ref="G25:G28"/>
    <mergeCell ref="F29:F32"/>
    <mergeCell ref="G29:G32"/>
    <mergeCell ref="F37:F39"/>
    <mergeCell ref="G37:G39"/>
    <mergeCell ref="B71:B74"/>
    <mergeCell ref="B75:B78"/>
    <mergeCell ref="B79:B82"/>
    <mergeCell ref="B83:B86"/>
    <mergeCell ref="B87:B90"/>
    <mergeCell ref="B52:B54"/>
    <mergeCell ref="B55:B58"/>
    <mergeCell ref="B59:B62"/>
    <mergeCell ref="B63:B66"/>
    <mergeCell ref="B67:B70"/>
    <mergeCell ref="B37:B39"/>
    <mergeCell ref="B40:B42"/>
    <mergeCell ref="B43:B45"/>
    <mergeCell ref="B46:B48"/>
    <mergeCell ref="B49:B51"/>
    <mergeCell ref="F40:F42"/>
    <mergeCell ref="G40:G42"/>
    <mergeCell ref="F43:F45"/>
    <mergeCell ref="G43:G45"/>
    <mergeCell ref="F46:F48"/>
    <mergeCell ref="B29:B32"/>
    <mergeCell ref="B33:B36"/>
    <mergeCell ref="P1:T1"/>
    <mergeCell ref="I5:J5"/>
    <mergeCell ref="I6:I7"/>
    <mergeCell ref="J6:J7"/>
    <mergeCell ref="P6:P7"/>
    <mergeCell ref="Q6:Q7"/>
    <mergeCell ref="P5:Q5"/>
    <mergeCell ref="R5:S5"/>
    <mergeCell ref="R6:R7"/>
    <mergeCell ref="S6:S7"/>
    <mergeCell ref="T5:T7"/>
    <mergeCell ref="E5:E7"/>
    <mergeCell ref="H5:H7"/>
    <mergeCell ref="C5:C7"/>
    <mergeCell ref="D5:D7"/>
    <mergeCell ref="B9:B12"/>
    <mergeCell ref="B13:B16"/>
    <mergeCell ref="B5:B7"/>
    <mergeCell ref="K5:O5"/>
    <mergeCell ref="F33:F36"/>
    <mergeCell ref="G33:G36"/>
    <mergeCell ref="F13:F16"/>
    <mergeCell ref="K6:L6"/>
    <mergeCell ref="O6:O7"/>
    <mergeCell ref="G5:G7"/>
    <mergeCell ref="F5:F7"/>
    <mergeCell ref="F9:F12"/>
    <mergeCell ref="G9:G12"/>
    <mergeCell ref="M6:M7"/>
    <mergeCell ref="N6:N7"/>
    <mergeCell ref="B313:B316"/>
    <mergeCell ref="F313:F316"/>
    <mergeCell ref="G313:G316"/>
    <mergeCell ref="G46:G48"/>
    <mergeCell ref="F49:F51"/>
    <mergeCell ref="F59:F62"/>
    <mergeCell ref="G59:G62"/>
    <mergeCell ref="F63:F66"/>
    <mergeCell ref="G63:G66"/>
    <mergeCell ref="F67:F70"/>
    <mergeCell ref="G67:G70"/>
    <mergeCell ref="G49:G51"/>
    <mergeCell ref="F52:F54"/>
    <mergeCell ref="B17:B20"/>
    <mergeCell ref="B21:B24"/>
    <mergeCell ref="B25:B28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Первомайское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2014-08-06T02:57:29Z</dcterms:modified>
</cp:coreProperties>
</file>