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045" firstSheet="6" activeTab="8"/>
  </bookViews>
  <sheets>
    <sheet name="Приложение 1 программа" sheetId="1" r:id="rId1"/>
    <sheet name="Приложение 2 программа" sheetId="2" r:id="rId2"/>
    <sheet name="обоснование программа" sheetId="3" r:id="rId3"/>
    <sheet name="Приложение 3 подпрограмма 1" sheetId="5" r:id="rId4"/>
    <sheet name="Приложение 4 подпрограмма 1" sheetId="6" r:id="rId5"/>
    <sheet name="обоснование подпрограммы 1" sheetId="7" r:id="rId6"/>
    <sheet name="Приложение 5 подпрограмма 2" sheetId="8" r:id="rId7"/>
    <sheet name="Приложение 6 подпрограмма 2" sheetId="9" r:id="rId8"/>
    <sheet name="обоснование подпрограммы 2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9" l="1"/>
  <c r="E11" i="9"/>
  <c r="D7" i="8" l="1"/>
  <c r="G7" i="1" l="1"/>
  <c r="H13" i="2"/>
  <c r="G13" i="2"/>
  <c r="F13" i="2"/>
  <c r="E13" i="2"/>
  <c r="H12" i="2"/>
  <c r="G12" i="2"/>
  <c r="F12" i="2"/>
  <c r="E12" i="2"/>
  <c r="E8" i="3"/>
  <c r="E7" i="3"/>
  <c r="E6" i="3"/>
  <c r="E5" i="3"/>
  <c r="D8" i="3"/>
  <c r="D7" i="3"/>
  <c r="D6" i="3"/>
  <c r="D5" i="3"/>
  <c r="G7" i="5"/>
  <c r="G6" i="5"/>
  <c r="G5" i="5"/>
  <c r="G4" i="5"/>
  <c r="F7" i="5"/>
  <c r="F6" i="5"/>
  <c r="F5" i="5"/>
  <c r="F4" i="5"/>
  <c r="E8" i="7"/>
  <c r="E7" i="7"/>
  <c r="E6" i="7"/>
  <c r="E5" i="7"/>
  <c r="D8" i="7"/>
  <c r="D7" i="7"/>
  <c r="D6" i="7"/>
  <c r="D5" i="7"/>
  <c r="H49" i="6"/>
  <c r="I49" i="6"/>
  <c r="J49" i="6"/>
  <c r="K49" i="6"/>
  <c r="H16" i="6"/>
  <c r="I34" i="6"/>
  <c r="H20" i="6"/>
  <c r="G26" i="6"/>
  <c r="G17" i="6" s="1"/>
  <c r="H17" i="6"/>
  <c r="I17" i="6"/>
  <c r="J17" i="6"/>
  <c r="K17" i="6"/>
  <c r="I16" i="6"/>
  <c r="J16" i="6"/>
  <c r="K16" i="6"/>
  <c r="I10" i="6"/>
  <c r="I29" i="6"/>
  <c r="J29" i="6"/>
  <c r="K29" i="6"/>
  <c r="H29" i="6"/>
  <c r="G21" i="6"/>
  <c r="G23" i="6"/>
  <c r="G27" i="6"/>
  <c r="G28" i="6"/>
  <c r="I20" i="6"/>
  <c r="J20" i="6"/>
  <c r="J10" i="6" s="1"/>
  <c r="K20" i="6"/>
  <c r="K10" i="6" s="1"/>
  <c r="G25" i="6"/>
  <c r="G16" i="6" s="1"/>
  <c r="G20" i="6" l="1"/>
  <c r="G10" i="6" s="1"/>
  <c r="H10" i="6"/>
  <c r="G29" i="6"/>
  <c r="B8" i="7"/>
  <c r="B7" i="7"/>
  <c r="B6" i="7"/>
  <c r="B5" i="7"/>
  <c r="I38" i="6"/>
  <c r="D7" i="5" l="1"/>
  <c r="D6" i="5"/>
  <c r="D5" i="5"/>
  <c r="D4" i="5"/>
  <c r="E4" i="5"/>
  <c r="G9" i="10" l="1"/>
  <c r="F9" i="10"/>
  <c r="E9" i="10"/>
  <c r="D9" i="10"/>
  <c r="C9" i="10"/>
  <c r="H7" i="10"/>
  <c r="H6" i="10"/>
  <c r="H5" i="10"/>
  <c r="I7" i="8"/>
  <c r="H7" i="8"/>
  <c r="E7" i="8"/>
  <c r="I6" i="8"/>
  <c r="H6" i="8"/>
  <c r="E6" i="8"/>
  <c r="I5" i="8"/>
  <c r="H5" i="8"/>
  <c r="E5" i="8"/>
  <c r="I4" i="8"/>
  <c r="I8" i="8" s="1"/>
  <c r="I14" i="8" s="1"/>
  <c r="H4" i="8"/>
  <c r="H8" i="8" s="1"/>
  <c r="H14" i="8" s="1"/>
  <c r="E4" i="8"/>
  <c r="D8" i="8"/>
  <c r="I11" i="9" s="1"/>
  <c r="I19" i="9" l="1"/>
  <c r="I27" i="9"/>
  <c r="I10" i="9"/>
  <c r="E10" i="9" s="1"/>
  <c r="I18" i="9"/>
  <c r="D14" i="8"/>
  <c r="E8" i="8"/>
  <c r="E14" i="8" s="1"/>
  <c r="E27" i="9" l="1"/>
  <c r="B8" i="10"/>
  <c r="E18" i="9"/>
  <c r="I25" i="9"/>
  <c r="I26" i="9" s="1"/>
  <c r="E26" i="9" s="1"/>
  <c r="H18" i="2"/>
  <c r="D18" i="2"/>
  <c r="H47" i="6"/>
  <c r="H45" i="6"/>
  <c r="K45" i="6"/>
  <c r="B9" i="10" l="1"/>
  <c r="H8" i="10"/>
  <c r="H9" i="10" s="1"/>
  <c r="H31" i="6"/>
  <c r="K31" i="6"/>
  <c r="H34" i="6"/>
  <c r="J34" i="6"/>
  <c r="K34" i="6"/>
  <c r="H38" i="6"/>
  <c r="J38" i="6"/>
  <c r="K38" i="6"/>
  <c r="G41" i="6"/>
  <c r="G38" i="6" s="1"/>
  <c r="J46" i="6" l="1"/>
  <c r="D9" i="7"/>
  <c r="J31" i="6"/>
  <c r="J45" i="6" s="1"/>
  <c r="G34" i="6"/>
  <c r="G31" i="6" s="1"/>
  <c r="G45" i="6" s="1"/>
  <c r="I31" i="6"/>
  <c r="I45" i="6" s="1"/>
  <c r="G49" i="6"/>
  <c r="C9" i="7"/>
  <c r="E9" i="7"/>
  <c r="F9" i="7"/>
  <c r="G9" i="7"/>
  <c r="B9" i="7"/>
  <c r="H6" i="7"/>
  <c r="H7" i="7"/>
  <c r="H8" i="7"/>
  <c r="H48" i="6"/>
  <c r="H50" i="6"/>
  <c r="H46" i="6" s="1"/>
  <c r="H51" i="6"/>
  <c r="H52" i="6"/>
  <c r="G47" i="6"/>
  <c r="G48" i="6"/>
  <c r="G51" i="6"/>
  <c r="G52" i="6"/>
  <c r="I52" i="6"/>
  <c r="J52" i="6"/>
  <c r="K52" i="6"/>
  <c r="I51" i="6"/>
  <c r="J51" i="6"/>
  <c r="K51" i="6"/>
  <c r="J50" i="6"/>
  <c r="K50" i="6"/>
  <c r="I50" i="6"/>
  <c r="I46" i="6" s="1"/>
  <c r="K46" i="6"/>
  <c r="J48" i="6"/>
  <c r="K48" i="6"/>
  <c r="I48" i="6"/>
  <c r="J47" i="6"/>
  <c r="K47" i="6"/>
  <c r="I47" i="6"/>
  <c r="H28" i="6"/>
  <c r="I28" i="6"/>
  <c r="J28" i="6"/>
  <c r="K28" i="6"/>
  <c r="H27" i="6"/>
  <c r="I27" i="6"/>
  <c r="J27" i="6"/>
  <c r="K27" i="6"/>
  <c r="L10" i="6"/>
  <c r="L29" i="6" s="1"/>
  <c r="L20" i="6"/>
  <c r="H23" i="6"/>
  <c r="I23" i="6"/>
  <c r="J23" i="6"/>
  <c r="K23" i="6"/>
  <c r="H21" i="6"/>
  <c r="I21" i="6"/>
  <c r="J21" i="6"/>
  <c r="K21" i="6"/>
  <c r="G11" i="6"/>
  <c r="H8" i="5"/>
  <c r="H14" i="5" s="1"/>
  <c r="I7" i="5"/>
  <c r="H7" i="5"/>
  <c r="I6" i="5"/>
  <c r="I8" i="5" s="1"/>
  <c r="I14" i="5" s="1"/>
  <c r="H6" i="5"/>
  <c r="E6" i="5"/>
  <c r="I5" i="5"/>
  <c r="H5" i="5"/>
  <c r="E5" i="5"/>
  <c r="I4" i="5"/>
  <c r="H4" i="5"/>
  <c r="G8" i="5"/>
  <c r="G14" i="5" s="1"/>
  <c r="G5" i="3"/>
  <c r="F5" i="3"/>
  <c r="C5" i="3"/>
  <c r="B5" i="3"/>
  <c r="E9" i="3"/>
  <c r="F9" i="3"/>
  <c r="G9" i="3"/>
  <c r="B9" i="3"/>
  <c r="G8" i="3"/>
  <c r="F8" i="3"/>
  <c r="B8" i="3"/>
  <c r="G7" i="3"/>
  <c r="F7" i="3"/>
  <c r="C7" i="3"/>
  <c r="B7" i="3"/>
  <c r="G6" i="3"/>
  <c r="F6" i="3"/>
  <c r="C6" i="3"/>
  <c r="B6" i="3"/>
  <c r="I8" i="1"/>
  <c r="I14" i="1" s="1"/>
  <c r="H8" i="1"/>
  <c r="D8" i="1"/>
  <c r="I7" i="1"/>
  <c r="H7" i="1"/>
  <c r="F7" i="1"/>
  <c r="D7" i="1"/>
  <c r="I6" i="1"/>
  <c r="H6" i="1"/>
  <c r="E6" i="1"/>
  <c r="D6" i="1"/>
  <c r="I5" i="1"/>
  <c r="H5" i="1"/>
  <c r="E5" i="1"/>
  <c r="D5" i="1"/>
  <c r="I4" i="1"/>
  <c r="H4" i="1"/>
  <c r="E4" i="1"/>
  <c r="D4" i="1"/>
  <c r="D27" i="2"/>
  <c r="D31" i="2"/>
  <c r="D32" i="2"/>
  <c r="H28" i="2"/>
  <c r="E7" i="1" s="1"/>
  <c r="H29" i="2"/>
  <c r="H30" i="2"/>
  <c r="C7" i="8" s="1"/>
  <c r="H31" i="2"/>
  <c r="H32" i="2"/>
  <c r="G28" i="2"/>
  <c r="G29" i="2"/>
  <c r="G30" i="2"/>
  <c r="G31" i="2"/>
  <c r="G32" i="2"/>
  <c r="G27" i="2"/>
  <c r="F28" i="2"/>
  <c r="F29" i="2"/>
  <c r="F5" i="1" s="1"/>
  <c r="F30" i="2"/>
  <c r="F31" i="2"/>
  <c r="F32" i="2"/>
  <c r="E28" i="2"/>
  <c r="E29" i="2"/>
  <c r="E30" i="2"/>
  <c r="E31" i="2"/>
  <c r="E32" i="2"/>
  <c r="F27" i="2"/>
  <c r="H27" i="2"/>
  <c r="E27" i="2"/>
  <c r="E25" i="2"/>
  <c r="F25" i="2"/>
  <c r="G25" i="2"/>
  <c r="H25" i="2"/>
  <c r="D25" i="2"/>
  <c r="D19" i="2"/>
  <c r="D21" i="2"/>
  <c r="D22" i="2"/>
  <c r="D23" i="2"/>
  <c r="D24" i="2"/>
  <c r="D12" i="2"/>
  <c r="D10" i="2"/>
  <c r="F9" i="2"/>
  <c r="F16" i="2" s="1"/>
  <c r="G9" i="2"/>
  <c r="G16" i="2" s="1"/>
  <c r="H9" i="2"/>
  <c r="H16" i="2" s="1"/>
  <c r="E9" i="2"/>
  <c r="E16" i="2" s="1"/>
  <c r="D13" i="2"/>
  <c r="D14" i="2"/>
  <c r="D15" i="2"/>
  <c r="D11" i="2"/>
  <c r="D30" i="2" l="1"/>
  <c r="G6" i="1"/>
  <c r="G5" i="1"/>
  <c r="G4" i="1"/>
  <c r="G8" i="8"/>
  <c r="G14" i="8" s="1"/>
  <c r="C4" i="8"/>
  <c r="E26" i="2"/>
  <c r="C7" i="1"/>
  <c r="F4" i="1"/>
  <c r="C4" i="1" s="1"/>
  <c r="H5" i="7"/>
  <c r="H9" i="7" s="1"/>
  <c r="G50" i="6"/>
  <c r="G46" i="6"/>
  <c r="G26" i="2"/>
  <c r="C6" i="8"/>
  <c r="F6" i="1"/>
  <c r="F26" i="2"/>
  <c r="D9" i="2"/>
  <c r="C6" i="5"/>
  <c r="D9" i="3"/>
  <c r="D16" i="2"/>
  <c r="D29" i="2"/>
  <c r="C8" i="3"/>
  <c r="E8" i="1"/>
  <c r="E14" i="1" s="1"/>
  <c r="D28" i="2"/>
  <c r="E7" i="5"/>
  <c r="C7" i="5" s="1"/>
  <c r="H26" i="2"/>
  <c r="D26" i="2" s="1"/>
  <c r="D8" i="5"/>
  <c r="C4" i="5"/>
  <c r="H5" i="3"/>
  <c r="H6" i="3"/>
  <c r="H14" i="1"/>
  <c r="G8" i="1"/>
  <c r="G14" i="1" s="1"/>
  <c r="C6" i="1" l="1"/>
  <c r="H7" i="3"/>
  <c r="F8" i="1"/>
  <c r="F14" i="1" s="1"/>
  <c r="F8" i="5"/>
  <c r="F14" i="5" s="1"/>
  <c r="C5" i="5"/>
  <c r="C5" i="8"/>
  <c r="F8" i="8"/>
  <c r="C5" i="1"/>
  <c r="E8" i="5"/>
  <c r="E14" i="5" s="1"/>
  <c r="C9" i="3"/>
  <c r="H8" i="3"/>
  <c r="H9" i="3" s="1"/>
  <c r="D14" i="5"/>
  <c r="D14" i="1"/>
  <c r="C8" i="1" l="1"/>
  <c r="C14" i="1" s="1"/>
  <c r="C8" i="5"/>
  <c r="C14" i="5" s="1"/>
  <c r="F14" i="8"/>
  <c r="C8" i="8"/>
  <c r="C14" i="8" s="1"/>
</calcChain>
</file>

<file path=xl/sharedStrings.xml><?xml version="1.0" encoding="utf-8"?>
<sst xmlns="http://schemas.openxmlformats.org/spreadsheetml/2006/main" count="206" uniqueCount="80">
  <si>
    <t>Объемы и источники финансирования Программы (с детализацией по годам реализации, тыс. рублей)*</t>
  </si>
  <si>
    <t>Всего</t>
  </si>
  <si>
    <t>Прогнозный период 2025</t>
  </si>
  <si>
    <t>Прогнозный период 2026</t>
  </si>
  <si>
    <t>Федеральный бюджет (по согласованию)</t>
  </si>
  <si>
    <t>Областной бюджет</t>
  </si>
  <si>
    <t>Местные бюджеты (по согласованию)</t>
  </si>
  <si>
    <t>Внебюджетные источники (по согласованию)</t>
  </si>
  <si>
    <t>Всего по источникам</t>
  </si>
  <si>
    <t>Объем и основные направления расходования средств (с детализацией по годам реализации, тыс. рублей)</t>
  </si>
  <si>
    <t>Основные направления расходования средств</t>
  </si>
  <si>
    <t>инвестиции</t>
  </si>
  <si>
    <t>НИОКР</t>
  </si>
  <si>
    <t>прочие</t>
  </si>
  <si>
    <t>Наименование мероприятий</t>
  </si>
  <si>
    <t>Ответственный исполнитель</t>
  </si>
  <si>
    <t>Сроки реализации</t>
  </si>
  <si>
    <t>Объем средств на реализацию программы, тыс. руб.</t>
  </si>
  <si>
    <t>Показатель непосредственного результата</t>
  </si>
  <si>
    <t xml:space="preserve">   </t>
  </si>
  <si>
    <t>Наименование показателя  непосредственного результата</t>
  </si>
  <si>
    <t>Источник финансирования</t>
  </si>
  <si>
    <t>Местный бюджет</t>
  </si>
  <si>
    <t>(по согласованию)</t>
  </si>
  <si>
    <t>Внебюджет (по согласованию)</t>
  </si>
  <si>
    <t>Задача 1.    Оказание государственной поддержки по улучшению жилищных условий отдельных категорий граждан в Первомайском районе.</t>
  </si>
  <si>
    <t xml:space="preserve">Подпрограмма 1 Оказание государственной поддержки по улучшению жилищных условий отдельных категорий граждан в Первомайском районе   </t>
  </si>
  <si>
    <t>Администрация Первомайского района</t>
  </si>
  <si>
    <t>Количество семей, улучшивших жилищные условия с помощью жилищных сертификатов, семей</t>
  </si>
  <si>
    <t>Всего по первой задаче:</t>
  </si>
  <si>
    <t>Задача 2. Обеспечение доступности и комфортности жилища, формирование качественной жилой среды в Первомайском районе.</t>
  </si>
  <si>
    <t>Подпрограмма 2 Обеспечение мероприятий по капитальному ремонту многоквартирных домов</t>
  </si>
  <si>
    <t>Количество отремонтированных конструктивных элементов, инженерных систем в многоквартирных домах в рамках региональной программы (в отчетном периоде), ед.</t>
  </si>
  <si>
    <t>Всего по второй  задаче:</t>
  </si>
  <si>
    <t>Итого по программе</t>
  </si>
  <si>
    <t>3.Перечень программных мероприятий</t>
  </si>
  <si>
    <r>
      <t xml:space="preserve"> Цель-</t>
    </r>
    <r>
      <rPr>
        <sz val="10"/>
        <color theme="1"/>
        <rFont val="Times New Roman"/>
        <family val="1"/>
        <charset val="204"/>
      </rPr>
      <t xml:space="preserve"> Улучшение жилищных условий населения Первомайского района  и формирование комфортной городской среды.</t>
    </r>
  </si>
  <si>
    <t>Прогнозный     период 2025</t>
  </si>
  <si>
    <t>Прогнозный     период 2026</t>
  </si>
  <si>
    <t>Бюджет  МО «Первомайский район» (тыс.руб.)</t>
  </si>
  <si>
    <t>Федеральный бюджет</t>
  </si>
  <si>
    <t>Внебюджетные источники</t>
  </si>
  <si>
    <t>Итого:</t>
  </si>
  <si>
    <t>Таблица 1</t>
  </si>
  <si>
    <t>Наименование показателя непосредственного результата</t>
  </si>
  <si>
    <t>Внебюджет  (по согласованию)</t>
  </si>
  <si>
    <r>
      <t>Цель-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Государственная поддержка в решении жилищной проблемы молодых семей и отдельных категорий граждан, признанных в установленном действующим законодательством порядке нуждающимися в улучшении жилищных условий</t>
    </r>
  </si>
  <si>
    <r>
      <t>Задача 1.</t>
    </r>
    <r>
      <rPr>
        <sz val="10"/>
        <color theme="1"/>
        <rFont val="Times New Roman"/>
        <family val="1"/>
        <charset val="204"/>
      </rPr>
      <t xml:space="preserve"> Осуществление мероприятий в рамках реализации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Федерации", утвержденной Постановлением Правительства Российской Федерации от 30.12.2017 N 1710 "Об утверждении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  </r>
  </si>
  <si>
    <r>
      <t>Основное мероприятие.</t>
    </r>
    <r>
      <rPr>
        <sz val="10"/>
        <color theme="1"/>
        <rFont val="Times New Roman"/>
        <family val="1"/>
        <charset val="204"/>
      </rPr>
      <t xml:space="preserve"> Осуществление мероприятий в рамках реализации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Федерации", утвержденной Постановлением Правительства Российской Федерации от 30.12.2017 N 1710 "Об утверждении государственной программы Российской Федерации "Обеспечение доступным и комфортным жильем и коммунальными услугами граждан Российской Федерации", в том числе: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</si>
  <si>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Мероприятие 1.</t>
    </r>
    <r>
      <rPr>
        <sz val="10"/>
        <color theme="1"/>
        <rFont val="Times New Roman"/>
        <family val="1"/>
        <charset val="204"/>
      </rPr>
      <t xml:space="preserve"> Обеспечение жильем молодых семей</t>
    </r>
  </si>
  <si>
    <t>Количество муниципальных образований Томской области - получателей субвенции, ед.</t>
  </si>
  <si>
    <t>Всего по первой  задаче:</t>
  </si>
  <si>
    <r>
      <t xml:space="preserve">Задача 2. </t>
    </r>
    <r>
      <rPr>
        <sz val="10"/>
        <color theme="1"/>
        <rFont val="Times New Roman"/>
        <family val="1"/>
        <charset val="204"/>
      </rPr>
      <t>Улучшение жилищных условий работников бюджетной сферы, работающих и проживающих в сельской местности</t>
    </r>
  </si>
  <si>
    <r>
      <t>Основное мероприятие:</t>
    </r>
    <r>
      <rPr>
        <sz val="10"/>
        <color theme="1"/>
        <rFont val="Times New Roman"/>
        <family val="1"/>
        <charset val="204"/>
      </rPr>
      <t xml:space="preserve"> "Обеспечение мероприятий по улучшению жилищных условий работников бюджетной сферы, работающих и проживающих в сельской местности</t>
    </r>
  </si>
  <si>
    <t>х</t>
  </si>
  <si>
    <t>Количество муниципальных образований, на территории которых планируется приобрести жилые помещения, ед.</t>
  </si>
  <si>
    <r>
      <t>Мероприятие.</t>
    </r>
    <r>
      <rPr>
        <sz val="10"/>
        <color theme="1"/>
        <rFont val="Times New Roman"/>
        <family val="1"/>
        <charset val="204"/>
      </rPr>
      <t xml:space="preserve"> Приобретение жилых помещений в рамках реализации проекта "Бюджетный дом"</t>
    </r>
  </si>
  <si>
    <t>Количество приобретенных жилых помещений, ед</t>
  </si>
  <si>
    <t>Всего по второй задаче:</t>
  </si>
  <si>
    <t>Всего по подпрограмме</t>
  </si>
  <si>
    <t>3.Перечень подпрограммных мероприятий</t>
  </si>
  <si>
    <t>Объемы и источники финансирования Подпрограммы 1 (с детализацией по годам реализации, тыс. рублей)*</t>
  </si>
  <si>
    <t>Объем и основные направления расходования средств Подпрограммы 1 (с детализацией по годам реализации, тыс. рублей)</t>
  </si>
  <si>
    <t>Объем и основные направления расходования средств Подпрограммы 2 (с детализацией по годам реализации, тыс. рублей)</t>
  </si>
  <si>
    <t>Объемы и источники финансирования Подпрограммы 2 (с детализацией по годам реализации, тыс. рублей)*</t>
  </si>
  <si>
    <t>Основное мероприятие. Осуществление мероприятий в рамках реализации подпрограммы 2 «Обеспечение доступности и комфортности жилища, формирование качественной жилой среды в Первомайском районе"  в том числе: мероприятие капитальный ремонт многоквартирных домов</t>
  </si>
  <si>
    <t>Мероприятие 1 капитальный ремонт многоквартирных домов</t>
  </si>
  <si>
    <t>Всего по программе</t>
  </si>
  <si>
    <r>
      <t>Цель-</t>
    </r>
    <r>
      <rPr>
        <sz val="12"/>
        <color theme="1"/>
        <rFont val="Arial"/>
        <family val="2"/>
        <charset val="204"/>
      </rPr>
      <t xml:space="preserve"> Эффективная организация работы по обеспечению доступности и комфортности жилища, формирование качественной жилой среды</t>
    </r>
  </si>
  <si>
    <r>
      <t>Задача 1</t>
    </r>
    <r>
      <rPr>
        <sz val="12"/>
        <color theme="1"/>
        <rFont val="Arial"/>
        <family val="2"/>
        <charset val="204"/>
      </rPr>
      <t xml:space="preserve"> подпрограммы 2. Обеспечение мероприятий по капитальному ремонту многоквартирных домов.</t>
    </r>
  </si>
  <si>
    <t>3.Перечень программных мероприятий подпрограммы 2</t>
  </si>
  <si>
    <r>
      <t xml:space="preserve">
4. Обоснование ресурсного обеспечения муниципальной программы
Финансирование Программы предполагается осуществлять за счет средств бюджета муниципального образования «Первомайский район». Для реализации программных мероприятий из бюджета муниципального образования «Первомайский район» необходимо </t>
    </r>
    <r>
      <rPr>
        <sz val="11"/>
        <rFont val="Calibri"/>
        <family val="2"/>
        <charset val="204"/>
        <scheme val="minor"/>
      </rPr>
      <t xml:space="preserve">выделить 367,91 тыс. рублей:  </t>
    </r>
    <r>
      <rPr>
        <sz val="11"/>
        <color theme="1"/>
        <rFont val="Calibri"/>
        <family val="2"/>
        <scheme val="minor"/>
      </rPr>
      <t xml:space="preserve">
</t>
    </r>
  </si>
  <si>
    <t xml:space="preserve">4. Обоснование ресурсного обеспечения муниципальной подпрограммы
На мероприятия Подпрограммы 1 предполагается направить средства из местного бюджета в размере 367,91 тыс.руб. Общий объем финансирования подпрограммы 2021-2024 годы с прогнозом на 2025 и 2026 годы прогнозируется в размере 5988,9 тыс.руб., в том числе:
</t>
  </si>
  <si>
    <t xml:space="preserve">4. Обоснование ресурсного обеспечения муниципальной подпрограммы
На мероприятия Подпрограммы 2 предполагается направить средства из местного бюджета в размере 0 тыс.руб. Общий объем финансирования подпрограммы 2021-2024 годы с прогнозом на 2025 и 2026 годы прогнозируется в размере 2311,48 тыс.руб., в том числе:
</t>
  </si>
  <si>
    <t>Приложение №1 к Постановлению Администрации Первомайского района
 от 21.03.2024 № 101</t>
  </si>
  <si>
    <t xml:space="preserve">Приложение №2 к Постановлению 
Администрации Первомайского района 
от 21.03.2024 № 101
</t>
  </si>
  <si>
    <t xml:space="preserve">Приложение №3 к Постановлению Администрации Первомайского района
 от 21.03.2024 № 101
</t>
  </si>
  <si>
    <t xml:space="preserve">Приложение №4 к Постановлению 
Администрации Первомайского района 
от 21.03.2024 № 101
</t>
  </si>
  <si>
    <t xml:space="preserve">Приложение №5 к Постановлению Администрации Первомайского района
 от 21.03.2024 № 101
</t>
  </si>
  <si>
    <t xml:space="preserve">Приложение №6 к Постановлению 
Администрации Первомайского района 
от 21.03.2024 № 101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</si>
</sst>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justify" vertical="center" wrapText="1"/>
    </xf>
    <xf numFmtId="2" fontId="3" fillId="0" borderId="5" xfId="0" applyNumberFormat="1" applyFont="1" applyBorder="1" applyAlignment="1">
      <alignment horizontal="justify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2" fontId="16" fillId="0" borderId="18" xfId="0" applyNumberFormat="1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17" fillId="0" borderId="23" xfId="0" applyNumberFormat="1" applyFont="1" applyBorder="1" applyAlignment="1">
      <alignment horizontal="center" vertical="center" wrapText="1"/>
    </xf>
    <xf numFmtId="2" fontId="17" fillId="0" borderId="17" xfId="0" applyNumberFormat="1" applyFont="1" applyBorder="1" applyAlignment="1">
      <alignment vertical="center" wrapText="1"/>
    </xf>
    <xf numFmtId="2" fontId="17" fillId="0" borderId="22" xfId="0" applyNumberFormat="1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2" fontId="19" fillId="0" borderId="22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vertical="center" wrapText="1"/>
    </xf>
    <xf numFmtId="2" fontId="19" fillId="0" borderId="22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2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5"/>
    </xf>
    <xf numFmtId="0" fontId="2" fillId="0" borderId="2" xfId="0" applyFont="1" applyBorder="1" applyAlignment="1">
      <alignment horizontal="left" vertical="center" wrapText="1" indent="5"/>
    </xf>
    <xf numFmtId="0" fontId="2" fillId="0" borderId="3" xfId="0" applyFont="1" applyBorder="1" applyAlignment="1">
      <alignment horizontal="left" vertical="center" wrapText="1" indent="5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5"/>
    </xf>
    <xf numFmtId="0" fontId="12" fillId="0" borderId="2" xfId="0" applyFont="1" applyBorder="1" applyAlignment="1">
      <alignment horizontal="left" vertical="center" wrapText="1" indent="5"/>
    </xf>
    <xf numFmtId="0" fontId="12" fillId="0" borderId="3" xfId="0" applyFont="1" applyBorder="1" applyAlignment="1">
      <alignment horizontal="left" vertical="center" wrapText="1" indent="5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1" sqref="F1:I2"/>
    </sheetView>
  </sheetViews>
  <sheetFormatPr defaultRowHeight="15" x14ac:dyDescent="0.25"/>
  <cols>
    <col min="1" max="1" width="21.42578125" customWidth="1"/>
    <col min="2" max="2" width="15.28515625" customWidth="1"/>
    <col min="3" max="3" width="8.85546875" customWidth="1"/>
  </cols>
  <sheetData>
    <row r="1" spans="1:9" ht="48.75" customHeight="1" x14ac:dyDescent="0.25">
      <c r="F1" s="89" t="s">
        <v>74</v>
      </c>
      <c r="G1" s="90"/>
      <c r="H1" s="90"/>
      <c r="I1" s="90"/>
    </row>
    <row r="2" spans="1:9" ht="36" customHeight="1" thickBot="1" x14ac:dyDescent="0.3">
      <c r="F2" s="91"/>
      <c r="G2" s="91"/>
      <c r="H2" s="91"/>
      <c r="I2" s="91"/>
    </row>
    <row r="3" spans="1:9" ht="51.75" thickBot="1" x14ac:dyDescent="0.3">
      <c r="A3" s="86" t="s">
        <v>0</v>
      </c>
      <c r="B3" s="1"/>
      <c r="C3" s="23" t="s">
        <v>1</v>
      </c>
      <c r="D3" s="23">
        <v>2021</v>
      </c>
      <c r="E3" s="23">
        <v>2022</v>
      </c>
      <c r="F3" s="23">
        <v>2023</v>
      </c>
      <c r="G3" s="23">
        <v>2024</v>
      </c>
      <c r="H3" s="23" t="s">
        <v>2</v>
      </c>
      <c r="I3" s="23" t="s">
        <v>3</v>
      </c>
    </row>
    <row r="4" spans="1:9" ht="39" thickBot="1" x14ac:dyDescent="0.3">
      <c r="A4" s="87"/>
      <c r="B4" s="25" t="s">
        <v>4</v>
      </c>
      <c r="C4" s="27">
        <f>SUM(D4:I4)</f>
        <v>761.12709999999993</v>
      </c>
      <c r="D4" s="29">
        <f>'Приложение 2 программа'!E27</f>
        <v>185.2</v>
      </c>
      <c r="E4" s="29">
        <f>'Приложение 2 программа'!E28</f>
        <v>0</v>
      </c>
      <c r="F4" s="29">
        <f>'Приложение 2 программа'!E29</f>
        <v>352.28041999999999</v>
      </c>
      <c r="G4" s="29">
        <f>'Приложение 2 программа'!E30</f>
        <v>223.64668</v>
      </c>
      <c r="H4" s="29">
        <f>'Приложение 2 программа'!E31</f>
        <v>0</v>
      </c>
      <c r="I4" s="29">
        <f>'Приложение 2 программа'!E32</f>
        <v>0</v>
      </c>
    </row>
    <row r="5" spans="1:9" ht="26.25" thickBot="1" x14ac:dyDescent="0.3">
      <c r="A5" s="87"/>
      <c r="B5" s="25" t="s">
        <v>5</v>
      </c>
      <c r="C5" s="27">
        <f t="shared" ref="C5:C6" si="0">SUM(D5:I5)</f>
        <v>3402.8580000000002</v>
      </c>
      <c r="D5" s="29">
        <f>'Приложение 2 программа'!F27</f>
        <v>89.2</v>
      </c>
      <c r="E5" s="29">
        <f>'Приложение 2 программа'!F28</f>
        <v>0</v>
      </c>
      <c r="F5" s="29">
        <f>'Приложение 2 программа'!F29</f>
        <v>3217.5813400000002</v>
      </c>
      <c r="G5" s="29">
        <f>'Приложение 2 программа'!F30</f>
        <v>96.076660000000004</v>
      </c>
      <c r="H5" s="29">
        <f>'Приложение 2 программа'!F31</f>
        <v>0</v>
      </c>
      <c r="I5" s="29">
        <f>'Приложение 2 программа'!F32</f>
        <v>0</v>
      </c>
    </row>
    <row r="6" spans="1:9" ht="39" thickBot="1" x14ac:dyDescent="0.3">
      <c r="A6" s="87"/>
      <c r="B6" s="25" t="s">
        <v>6</v>
      </c>
      <c r="C6" s="27">
        <f t="shared" si="0"/>
        <v>367.91489999999999</v>
      </c>
      <c r="D6" s="29">
        <f>'Приложение 2 программа'!G27</f>
        <v>141.4</v>
      </c>
      <c r="E6" s="29">
        <f>'Приложение 2 программа'!G28</f>
        <v>0</v>
      </c>
      <c r="F6" s="29">
        <f>'Приложение 2 программа'!G29</f>
        <v>129.23823999999999</v>
      </c>
      <c r="G6" s="29">
        <f>'Приложение 2 программа'!G30</f>
        <v>97.276660000000007</v>
      </c>
      <c r="H6" s="29">
        <f>'Приложение 2 программа'!G31</f>
        <v>0</v>
      </c>
      <c r="I6" s="29">
        <f>'Приложение 2 программа'!G32</f>
        <v>0</v>
      </c>
    </row>
    <row r="7" spans="1:9" ht="39" thickBot="1" x14ac:dyDescent="0.3">
      <c r="A7" s="87"/>
      <c r="B7" s="25" t="s">
        <v>7</v>
      </c>
      <c r="C7" s="27">
        <f>SUM(D7:I7)</f>
        <v>3768.4799999999996</v>
      </c>
      <c r="D7" s="29">
        <f>'Приложение 2 программа'!H27</f>
        <v>2395.6799999999998</v>
      </c>
      <c r="E7" s="29">
        <f>'Приложение 2 программа'!H28</f>
        <v>0</v>
      </c>
      <c r="F7" s="29">
        <f>'Приложение 2 программа'!H29</f>
        <v>600.6</v>
      </c>
      <c r="G7" s="29">
        <f>'Приложение 2 программа'!H30</f>
        <v>772.2</v>
      </c>
      <c r="H7" s="29">
        <f>'Приложение 2 программа'!H31</f>
        <v>0</v>
      </c>
      <c r="I7" s="29">
        <f>'Приложение 2 программа'!H32</f>
        <v>0</v>
      </c>
    </row>
    <row r="8" spans="1:9" ht="26.25" thickBot="1" x14ac:dyDescent="0.3">
      <c r="A8" s="88"/>
      <c r="B8" s="25" t="s">
        <v>8</v>
      </c>
      <c r="C8" s="27">
        <f>SUM(D8:I8)</f>
        <v>8300.380000000001</v>
      </c>
      <c r="D8" s="27">
        <f>SUM(D4:D7)</f>
        <v>2811.4799999999996</v>
      </c>
      <c r="E8" s="27">
        <f t="shared" ref="E8" si="1">SUM(E4:E7)</f>
        <v>0</v>
      </c>
      <c r="F8" s="27">
        <f>SUM(F4:F7)</f>
        <v>4299.7000000000007</v>
      </c>
      <c r="G8" s="27">
        <f t="shared" ref="G8:I8" si="2">SUM(G4:G7)</f>
        <v>1189.2</v>
      </c>
      <c r="H8" s="27">
        <f t="shared" si="2"/>
        <v>0</v>
      </c>
      <c r="I8" s="27">
        <f t="shared" si="2"/>
        <v>0</v>
      </c>
    </row>
    <row r="9" spans="1:9" ht="51.75" thickBot="1" x14ac:dyDescent="0.3">
      <c r="A9" s="86" t="s">
        <v>9</v>
      </c>
      <c r="B9" s="3" t="s">
        <v>10</v>
      </c>
      <c r="C9" s="24" t="s">
        <v>1</v>
      </c>
      <c r="D9" s="24">
        <v>2021</v>
      </c>
      <c r="E9" s="24">
        <v>2022</v>
      </c>
      <c r="F9" s="24">
        <v>2023</v>
      </c>
      <c r="G9" s="24">
        <v>2024</v>
      </c>
      <c r="H9" s="24" t="s">
        <v>2</v>
      </c>
      <c r="I9" s="24" t="s">
        <v>3</v>
      </c>
    </row>
    <row r="10" spans="1:9" ht="15.75" thickBot="1" x14ac:dyDescent="0.3">
      <c r="A10" s="87"/>
      <c r="B10" s="2" t="s">
        <v>11</v>
      </c>
      <c r="C10" s="29"/>
      <c r="D10" s="29"/>
      <c r="E10" s="29"/>
      <c r="F10" s="29"/>
      <c r="G10" s="29"/>
      <c r="H10" s="29"/>
      <c r="I10" s="29"/>
    </row>
    <row r="11" spans="1:9" ht="15.75" thickBot="1" x14ac:dyDescent="0.3">
      <c r="A11" s="87"/>
      <c r="B11" s="2" t="s">
        <v>12</v>
      </c>
      <c r="C11" s="29"/>
      <c r="D11" s="29"/>
      <c r="E11" s="29"/>
      <c r="F11" s="29"/>
      <c r="G11" s="29"/>
      <c r="H11" s="29"/>
      <c r="I11" s="29"/>
    </row>
    <row r="12" spans="1:9" ht="15.75" thickBot="1" x14ac:dyDescent="0.3">
      <c r="A12" s="87"/>
      <c r="B12" s="2" t="s">
        <v>13</v>
      </c>
      <c r="C12" s="29"/>
      <c r="D12" s="29"/>
      <c r="E12" s="29"/>
      <c r="F12" s="29"/>
      <c r="G12" s="29"/>
      <c r="H12" s="29"/>
      <c r="I12" s="29"/>
    </row>
    <row r="13" spans="1:9" ht="15.75" thickBot="1" x14ac:dyDescent="0.3">
      <c r="A13" s="87"/>
      <c r="B13" s="2" t="s">
        <v>12</v>
      </c>
      <c r="C13" s="29"/>
      <c r="D13" s="29"/>
      <c r="E13" s="29"/>
      <c r="F13" s="29"/>
      <c r="G13" s="29"/>
      <c r="H13" s="29"/>
      <c r="I13" s="29"/>
    </row>
    <row r="14" spans="1:9" ht="15.75" thickBot="1" x14ac:dyDescent="0.3">
      <c r="A14" s="88"/>
      <c r="B14" s="2" t="s">
        <v>13</v>
      </c>
      <c r="C14" s="27">
        <f>C8</f>
        <v>8300.380000000001</v>
      </c>
      <c r="D14" s="27">
        <f t="shared" ref="D14:I14" si="3">D8</f>
        <v>2811.4799999999996</v>
      </c>
      <c r="E14" s="27">
        <f t="shared" si="3"/>
        <v>0</v>
      </c>
      <c r="F14" s="27">
        <f t="shared" si="3"/>
        <v>4299.7000000000007</v>
      </c>
      <c r="G14" s="27">
        <f t="shared" si="3"/>
        <v>1189.2</v>
      </c>
      <c r="H14" s="27">
        <f t="shared" si="3"/>
        <v>0</v>
      </c>
      <c r="I14" s="27">
        <f t="shared" si="3"/>
        <v>0</v>
      </c>
    </row>
  </sheetData>
  <mergeCells count="3">
    <mergeCell ref="A3:A8"/>
    <mergeCell ref="A9:A14"/>
    <mergeCell ref="F1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Normal="100" workbookViewId="0">
      <selection activeCell="G1" sqref="G1:J1"/>
    </sheetView>
  </sheetViews>
  <sheetFormatPr defaultRowHeight="15" x14ac:dyDescent="0.25"/>
  <cols>
    <col min="1" max="1" width="18" customWidth="1"/>
    <col min="2" max="2" width="16" customWidth="1"/>
    <col min="5" max="5" width="10.5703125" customWidth="1"/>
    <col min="6" max="6" width="9.7109375" customWidth="1"/>
    <col min="7" max="7" width="9.42578125" customWidth="1"/>
    <col min="10" max="10" width="17.42578125" customWidth="1"/>
  </cols>
  <sheetData>
    <row r="1" spans="1:10" ht="81.75" customHeight="1" x14ac:dyDescent="0.25">
      <c r="G1" s="89" t="s">
        <v>75</v>
      </c>
      <c r="H1" s="90"/>
      <c r="I1" s="90"/>
      <c r="J1" s="90"/>
    </row>
    <row r="2" spans="1:10" ht="18" thickBot="1" x14ac:dyDescent="0.35">
      <c r="A2" s="92" t="s">
        <v>35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77.25" thickBot="1" x14ac:dyDescent="0.3">
      <c r="A3" s="99" t="s">
        <v>14</v>
      </c>
      <c r="B3" s="99" t="s">
        <v>15</v>
      </c>
      <c r="C3" s="99" t="s">
        <v>16</v>
      </c>
      <c r="D3" s="102" t="s">
        <v>17</v>
      </c>
      <c r="E3" s="103"/>
      <c r="F3" s="103"/>
      <c r="G3" s="103"/>
      <c r="H3" s="104"/>
      <c r="I3" s="18" t="s">
        <v>18</v>
      </c>
      <c r="J3" s="99" t="s">
        <v>20</v>
      </c>
    </row>
    <row r="4" spans="1:10" ht="15.75" thickBot="1" x14ac:dyDescent="0.3">
      <c r="A4" s="100"/>
      <c r="B4" s="100"/>
      <c r="C4" s="100"/>
      <c r="D4" s="102" t="s">
        <v>21</v>
      </c>
      <c r="E4" s="103"/>
      <c r="F4" s="103"/>
      <c r="G4" s="103"/>
      <c r="H4" s="104"/>
      <c r="I4" s="21" t="s">
        <v>19</v>
      </c>
      <c r="J4" s="100"/>
    </row>
    <row r="5" spans="1:10" ht="37.5" customHeight="1" x14ac:dyDescent="0.25">
      <c r="A5" s="100"/>
      <c r="B5" s="100"/>
      <c r="C5" s="100"/>
      <c r="D5" s="99" t="s">
        <v>1</v>
      </c>
      <c r="E5" s="99" t="s">
        <v>4</v>
      </c>
      <c r="F5" s="99" t="s">
        <v>5</v>
      </c>
      <c r="G5" s="21" t="s">
        <v>22</v>
      </c>
      <c r="H5" s="99" t="s">
        <v>24</v>
      </c>
      <c r="I5" s="51"/>
      <c r="J5" s="100"/>
    </row>
    <row r="6" spans="1:10" ht="39" thickBot="1" x14ac:dyDescent="0.3">
      <c r="A6" s="101"/>
      <c r="B6" s="101"/>
      <c r="C6" s="101"/>
      <c r="D6" s="101"/>
      <c r="E6" s="101"/>
      <c r="F6" s="101"/>
      <c r="G6" s="19" t="s">
        <v>23</v>
      </c>
      <c r="H6" s="101"/>
      <c r="I6" s="52"/>
      <c r="J6" s="101"/>
    </row>
    <row r="7" spans="1:10" ht="25.5" customHeight="1" thickBot="1" x14ac:dyDescent="0.3">
      <c r="A7" s="111" t="s">
        <v>36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1:10" ht="25.5" customHeight="1" thickBot="1" x14ac:dyDescent="0.3">
      <c r="A8" s="93" t="s">
        <v>25</v>
      </c>
      <c r="B8" s="94"/>
      <c r="C8" s="94"/>
      <c r="D8" s="94"/>
      <c r="E8" s="94"/>
      <c r="F8" s="94"/>
      <c r="G8" s="94"/>
      <c r="H8" s="94"/>
      <c r="I8" s="94"/>
      <c r="J8" s="95"/>
    </row>
    <row r="9" spans="1:10" ht="23.25" customHeight="1" thickBot="1" x14ac:dyDescent="0.3">
      <c r="A9" s="96" t="s">
        <v>26</v>
      </c>
      <c r="B9" s="96" t="s">
        <v>27</v>
      </c>
      <c r="C9" s="7" t="s">
        <v>1</v>
      </c>
      <c r="D9" s="48">
        <f t="shared" ref="D9:D11" si="0">SUM(E9:H9)</f>
        <v>5988.9</v>
      </c>
      <c r="E9" s="48">
        <f>SUM(E10:E15)</f>
        <v>761.12709999999993</v>
      </c>
      <c r="F9" s="48">
        <f t="shared" ref="F9:H9" si="1">SUM(F10:F15)</f>
        <v>3402.8580000000002</v>
      </c>
      <c r="G9" s="48">
        <f t="shared" si="1"/>
        <v>367.91489999999999</v>
      </c>
      <c r="H9" s="48">
        <f t="shared" si="1"/>
        <v>1457</v>
      </c>
      <c r="I9" s="48">
        <v>4</v>
      </c>
      <c r="J9" s="96" t="s">
        <v>28</v>
      </c>
    </row>
    <row r="10" spans="1:10" ht="15.75" thickBot="1" x14ac:dyDescent="0.3">
      <c r="A10" s="97"/>
      <c r="B10" s="97"/>
      <c r="C10" s="7">
        <v>2021</v>
      </c>
      <c r="D10" s="48">
        <f>SUM(E10:H10)</f>
        <v>499.99999999999994</v>
      </c>
      <c r="E10" s="47">
        <v>185.2</v>
      </c>
      <c r="F10" s="47">
        <v>89.2</v>
      </c>
      <c r="G10" s="47">
        <v>141.4</v>
      </c>
      <c r="H10" s="47">
        <v>84.2</v>
      </c>
      <c r="I10" s="47">
        <v>1</v>
      </c>
      <c r="J10" s="97"/>
    </row>
    <row r="11" spans="1:10" ht="15.75" thickBot="1" x14ac:dyDescent="0.3">
      <c r="A11" s="97"/>
      <c r="B11" s="97"/>
      <c r="C11" s="7">
        <v>2022</v>
      </c>
      <c r="D11" s="48">
        <f t="shared" si="0"/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97"/>
    </row>
    <row r="12" spans="1:10" ht="15.75" thickBot="1" x14ac:dyDescent="0.3">
      <c r="A12" s="97"/>
      <c r="B12" s="97"/>
      <c r="C12" s="7">
        <v>2023</v>
      </c>
      <c r="D12" s="48">
        <f>SUM(E12:H12)</f>
        <v>4299.7000000000007</v>
      </c>
      <c r="E12" s="47">
        <f>'Приложение 4 подпрограмма 1'!H49</f>
        <v>352.28041999999999</v>
      </c>
      <c r="F12" s="47">
        <f>'Приложение 4 подпрограмма 1'!I49</f>
        <v>3217.5813400000002</v>
      </c>
      <c r="G12" s="47">
        <f>'Приложение 4 подпрограмма 1'!J49</f>
        <v>129.23823999999999</v>
      </c>
      <c r="H12" s="47">
        <f>'Приложение 4 подпрограмма 1'!K49</f>
        <v>600.6</v>
      </c>
      <c r="I12" s="47">
        <v>2</v>
      </c>
      <c r="J12" s="97"/>
    </row>
    <row r="13" spans="1:10" ht="15.75" thickBot="1" x14ac:dyDescent="0.3">
      <c r="A13" s="97"/>
      <c r="B13" s="97"/>
      <c r="C13" s="7">
        <v>2024</v>
      </c>
      <c r="D13" s="48">
        <f t="shared" ref="D13:D15" si="2">SUM(E13:H13)</f>
        <v>1189.2</v>
      </c>
      <c r="E13" s="47">
        <f>'Приложение 4 подпрограмма 1'!H50</f>
        <v>223.64668</v>
      </c>
      <c r="F13" s="47">
        <f>'Приложение 4 подпрограмма 1'!I50</f>
        <v>96.076660000000004</v>
      </c>
      <c r="G13" s="47">
        <f>'Приложение 4 подпрограмма 1'!J50</f>
        <v>97.276660000000007</v>
      </c>
      <c r="H13" s="47">
        <f>'Приложение 4 подпрограмма 1'!K50</f>
        <v>772.2</v>
      </c>
      <c r="I13" s="47">
        <v>1</v>
      </c>
      <c r="J13" s="97"/>
    </row>
    <row r="14" spans="1:10" ht="51.75" thickBot="1" x14ac:dyDescent="0.3">
      <c r="A14" s="97"/>
      <c r="B14" s="97"/>
      <c r="C14" s="7" t="s">
        <v>2</v>
      </c>
      <c r="D14" s="48">
        <f t="shared" si="2"/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97"/>
    </row>
    <row r="15" spans="1:10" ht="51.75" thickBot="1" x14ac:dyDescent="0.3">
      <c r="A15" s="98"/>
      <c r="B15" s="98"/>
      <c r="C15" s="7" t="s">
        <v>3</v>
      </c>
      <c r="D15" s="48">
        <f t="shared" si="2"/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98"/>
    </row>
    <row r="16" spans="1:10" ht="15.75" thickBot="1" x14ac:dyDescent="0.3">
      <c r="A16" s="114" t="s">
        <v>29</v>
      </c>
      <c r="B16" s="115"/>
      <c r="C16" s="116"/>
      <c r="D16" s="48">
        <f>SUM(E16:H16)</f>
        <v>5988.9</v>
      </c>
      <c r="E16" s="48">
        <f>E9</f>
        <v>761.12709999999993</v>
      </c>
      <c r="F16" s="48">
        <f t="shared" ref="F16:H16" si="3">F9</f>
        <v>3402.8580000000002</v>
      </c>
      <c r="G16" s="48">
        <f t="shared" si="3"/>
        <v>367.91489999999999</v>
      </c>
      <c r="H16" s="48">
        <f t="shared" si="3"/>
        <v>1457</v>
      </c>
      <c r="I16" s="48"/>
      <c r="J16" s="4"/>
    </row>
    <row r="17" spans="1:10" ht="25.5" customHeight="1" thickBot="1" x14ac:dyDescent="0.3">
      <c r="A17" s="93" t="s">
        <v>30</v>
      </c>
      <c r="B17" s="94"/>
      <c r="C17" s="94"/>
      <c r="D17" s="94"/>
      <c r="E17" s="94"/>
      <c r="F17" s="94"/>
      <c r="G17" s="94"/>
      <c r="H17" s="94"/>
      <c r="I17" s="94"/>
      <c r="J17" s="95"/>
    </row>
    <row r="18" spans="1:10" ht="27" customHeight="1" thickBot="1" x14ac:dyDescent="0.3">
      <c r="A18" s="96" t="s">
        <v>31</v>
      </c>
      <c r="B18" s="96" t="s">
        <v>27</v>
      </c>
      <c r="C18" s="7" t="s">
        <v>1</v>
      </c>
      <c r="D18" s="48">
        <f>SUM(E18:H18)</f>
        <v>2311.48</v>
      </c>
      <c r="E18" s="48">
        <v>0</v>
      </c>
      <c r="F18" s="48">
        <v>0</v>
      </c>
      <c r="G18" s="48">
        <v>0</v>
      </c>
      <c r="H18" s="48">
        <f>SUM(H19:H24)</f>
        <v>2311.48</v>
      </c>
      <c r="I18" s="48">
        <v>1</v>
      </c>
      <c r="J18" s="96" t="s">
        <v>32</v>
      </c>
    </row>
    <row r="19" spans="1:10" ht="15.75" thickBot="1" x14ac:dyDescent="0.3">
      <c r="A19" s="97"/>
      <c r="B19" s="97"/>
      <c r="C19" s="7">
        <v>2021</v>
      </c>
      <c r="D19" s="48">
        <f t="shared" ref="D19:D24" si="4">SUM(E19:H19)</f>
        <v>2311.48</v>
      </c>
      <c r="E19" s="47">
        <v>0</v>
      </c>
      <c r="F19" s="47">
        <v>0</v>
      </c>
      <c r="G19" s="47">
        <v>0</v>
      </c>
      <c r="H19" s="47">
        <v>2311.48</v>
      </c>
      <c r="I19" s="47">
        <v>1</v>
      </c>
      <c r="J19" s="97"/>
    </row>
    <row r="20" spans="1:10" ht="15.75" thickBot="1" x14ac:dyDescent="0.3">
      <c r="A20" s="97"/>
      <c r="B20" s="97"/>
      <c r="C20" s="7">
        <v>2022</v>
      </c>
      <c r="D20" s="48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97"/>
    </row>
    <row r="21" spans="1:10" ht="15.75" thickBot="1" x14ac:dyDescent="0.3">
      <c r="A21" s="97"/>
      <c r="B21" s="97"/>
      <c r="C21" s="7">
        <v>2023</v>
      </c>
      <c r="D21" s="48">
        <f t="shared" si="4"/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97"/>
    </row>
    <row r="22" spans="1:10" ht="15.75" thickBot="1" x14ac:dyDescent="0.3">
      <c r="A22" s="97"/>
      <c r="B22" s="97"/>
      <c r="C22" s="7">
        <v>2024</v>
      </c>
      <c r="D22" s="48">
        <f t="shared" si="4"/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97"/>
    </row>
    <row r="23" spans="1:10" ht="51.75" thickBot="1" x14ac:dyDescent="0.3">
      <c r="A23" s="97"/>
      <c r="B23" s="97"/>
      <c r="C23" s="7" t="s">
        <v>2</v>
      </c>
      <c r="D23" s="48">
        <f t="shared" si="4"/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97"/>
    </row>
    <row r="24" spans="1:10" ht="51.75" thickBot="1" x14ac:dyDescent="0.3">
      <c r="A24" s="98"/>
      <c r="B24" s="98"/>
      <c r="C24" s="7" t="s">
        <v>3</v>
      </c>
      <c r="D24" s="48">
        <f t="shared" si="4"/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98"/>
    </row>
    <row r="25" spans="1:10" ht="25.5" customHeight="1" thickBot="1" x14ac:dyDescent="0.3">
      <c r="A25" s="114" t="s">
        <v>33</v>
      </c>
      <c r="B25" s="115"/>
      <c r="C25" s="116"/>
      <c r="D25" s="48">
        <f>D18</f>
        <v>2311.48</v>
      </c>
      <c r="E25" s="48">
        <f t="shared" ref="E25:H25" si="5">E18</f>
        <v>0</v>
      </c>
      <c r="F25" s="48">
        <f t="shared" si="5"/>
        <v>0</v>
      </c>
      <c r="G25" s="48">
        <f t="shared" si="5"/>
        <v>0</v>
      </c>
      <c r="H25" s="48">
        <f t="shared" si="5"/>
        <v>2311.48</v>
      </c>
      <c r="I25" s="47">
        <v>1</v>
      </c>
      <c r="J25" s="5"/>
    </row>
    <row r="26" spans="1:10" ht="15.75" thickBot="1" x14ac:dyDescent="0.3">
      <c r="A26" s="105" t="s">
        <v>34</v>
      </c>
      <c r="B26" s="106"/>
      <c r="C26" s="7" t="s">
        <v>1</v>
      </c>
      <c r="D26" s="48">
        <f>SUM(E26:H26)</f>
        <v>8300.3799999999992</v>
      </c>
      <c r="E26" s="48">
        <f>SUM(E27:E32)</f>
        <v>761.12709999999993</v>
      </c>
      <c r="F26" s="48">
        <f>SUM(F27:F32)</f>
        <v>3402.8580000000002</v>
      </c>
      <c r="G26" s="48">
        <f t="shared" ref="G26:H26" si="6">SUM(G27:G32)</f>
        <v>367.91489999999999</v>
      </c>
      <c r="H26" s="48">
        <f t="shared" si="6"/>
        <v>3768.4799999999996</v>
      </c>
      <c r="I26" s="48"/>
      <c r="J26" s="6"/>
    </row>
    <row r="27" spans="1:10" ht="15.75" thickBot="1" x14ac:dyDescent="0.3">
      <c r="A27" s="107"/>
      <c r="B27" s="108"/>
      <c r="C27" s="7">
        <v>2021</v>
      </c>
      <c r="D27" s="48">
        <f t="shared" ref="D27:D32" si="7">SUM(E27:H27)</f>
        <v>2811.4799999999996</v>
      </c>
      <c r="E27" s="47">
        <f>E19+E10</f>
        <v>185.2</v>
      </c>
      <c r="F27" s="47">
        <f t="shared" ref="F27:H27" si="8">F19+F10</f>
        <v>89.2</v>
      </c>
      <c r="G27" s="47">
        <f t="shared" si="8"/>
        <v>141.4</v>
      </c>
      <c r="H27" s="47">
        <f t="shared" si="8"/>
        <v>2395.6799999999998</v>
      </c>
      <c r="I27" s="47"/>
      <c r="J27" s="6"/>
    </row>
    <row r="28" spans="1:10" ht="15.75" thickBot="1" x14ac:dyDescent="0.3">
      <c r="A28" s="107"/>
      <c r="B28" s="108"/>
      <c r="C28" s="7">
        <v>2022</v>
      </c>
      <c r="D28" s="48">
        <f t="shared" si="7"/>
        <v>0</v>
      </c>
      <c r="E28" s="47">
        <f t="shared" ref="E28:H32" si="9">E20+E11</f>
        <v>0</v>
      </c>
      <c r="F28" s="47">
        <f t="shared" si="9"/>
        <v>0</v>
      </c>
      <c r="G28" s="47">
        <f t="shared" si="9"/>
        <v>0</v>
      </c>
      <c r="H28" s="47">
        <f t="shared" si="9"/>
        <v>0</v>
      </c>
      <c r="I28" s="47"/>
      <c r="J28" s="6"/>
    </row>
    <row r="29" spans="1:10" ht="15.75" thickBot="1" x14ac:dyDescent="0.3">
      <c r="A29" s="107"/>
      <c r="B29" s="108"/>
      <c r="C29" s="7">
        <v>2023</v>
      </c>
      <c r="D29" s="48">
        <f t="shared" si="7"/>
        <v>4299.7000000000007</v>
      </c>
      <c r="E29" s="47">
        <f t="shared" si="9"/>
        <v>352.28041999999999</v>
      </c>
      <c r="F29" s="47">
        <f t="shared" si="9"/>
        <v>3217.5813400000002</v>
      </c>
      <c r="G29" s="47">
        <f t="shared" si="9"/>
        <v>129.23823999999999</v>
      </c>
      <c r="H29" s="47">
        <f t="shared" si="9"/>
        <v>600.6</v>
      </c>
      <c r="I29" s="47"/>
      <c r="J29" s="6"/>
    </row>
    <row r="30" spans="1:10" ht="15.75" thickBot="1" x14ac:dyDescent="0.3">
      <c r="A30" s="107"/>
      <c r="B30" s="108"/>
      <c r="C30" s="7">
        <v>2024</v>
      </c>
      <c r="D30" s="48">
        <f t="shared" si="7"/>
        <v>1189.2</v>
      </c>
      <c r="E30" s="47">
        <f t="shared" si="9"/>
        <v>223.64668</v>
      </c>
      <c r="F30" s="47">
        <f t="shared" si="9"/>
        <v>96.076660000000004</v>
      </c>
      <c r="G30" s="47">
        <f t="shared" si="9"/>
        <v>97.276660000000007</v>
      </c>
      <c r="H30" s="47">
        <f t="shared" si="9"/>
        <v>772.2</v>
      </c>
      <c r="I30" s="47"/>
      <c r="J30" s="6"/>
    </row>
    <row r="31" spans="1:10" ht="51.75" thickBot="1" x14ac:dyDescent="0.3">
      <c r="A31" s="107"/>
      <c r="B31" s="108"/>
      <c r="C31" s="7" t="s">
        <v>2</v>
      </c>
      <c r="D31" s="48">
        <f t="shared" si="7"/>
        <v>0</v>
      </c>
      <c r="E31" s="47">
        <f t="shared" si="9"/>
        <v>0</v>
      </c>
      <c r="F31" s="47">
        <f t="shared" si="9"/>
        <v>0</v>
      </c>
      <c r="G31" s="47">
        <f t="shared" si="9"/>
        <v>0</v>
      </c>
      <c r="H31" s="47">
        <f t="shared" si="9"/>
        <v>0</v>
      </c>
      <c r="I31" s="47"/>
      <c r="J31" s="6"/>
    </row>
    <row r="32" spans="1:10" ht="51.75" thickBot="1" x14ac:dyDescent="0.3">
      <c r="A32" s="109"/>
      <c r="B32" s="110"/>
      <c r="C32" s="7" t="s">
        <v>3</v>
      </c>
      <c r="D32" s="48">
        <f t="shared" si="7"/>
        <v>0</v>
      </c>
      <c r="E32" s="47">
        <f t="shared" si="9"/>
        <v>0</v>
      </c>
      <c r="F32" s="47">
        <f t="shared" si="9"/>
        <v>0</v>
      </c>
      <c r="G32" s="47">
        <f t="shared" si="9"/>
        <v>0</v>
      </c>
      <c r="H32" s="47">
        <f t="shared" si="9"/>
        <v>0</v>
      </c>
      <c r="I32" s="47"/>
      <c r="J32" s="4"/>
    </row>
  </sheetData>
  <mergeCells count="24">
    <mergeCell ref="A26:B32"/>
    <mergeCell ref="A7:J7"/>
    <mergeCell ref="A8:J8"/>
    <mergeCell ref="A9:A15"/>
    <mergeCell ref="B9:B15"/>
    <mergeCell ref="J9:J15"/>
    <mergeCell ref="A16:C16"/>
    <mergeCell ref="A25:C25"/>
    <mergeCell ref="G1:J1"/>
    <mergeCell ref="A2:J2"/>
    <mergeCell ref="A17:J17"/>
    <mergeCell ref="A18:A24"/>
    <mergeCell ref="B18:B24"/>
    <mergeCell ref="J18:J24"/>
    <mergeCell ref="A3:A6"/>
    <mergeCell ref="B3:B6"/>
    <mergeCell ref="C3:C6"/>
    <mergeCell ref="D3:H3"/>
    <mergeCell ref="J3:J6"/>
    <mergeCell ref="D4:H4"/>
    <mergeCell ref="D5:D6"/>
    <mergeCell ref="E5:E6"/>
    <mergeCell ref="F5:F6"/>
    <mergeCell ref="H5:H6"/>
  </mergeCells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2"/>
    </sheetView>
  </sheetViews>
  <sheetFormatPr defaultRowHeight="15" x14ac:dyDescent="0.25"/>
  <cols>
    <col min="1" max="1" width="17.42578125" customWidth="1"/>
    <col min="2" max="2" width="9.5703125" bestFit="1" customWidth="1"/>
    <col min="3" max="3" width="11.85546875" customWidth="1"/>
    <col min="4" max="4" width="11" customWidth="1"/>
    <col min="5" max="7" width="9.28515625" bestFit="1" customWidth="1"/>
    <col min="8" max="8" width="13.28515625" customWidth="1"/>
  </cols>
  <sheetData>
    <row r="1" spans="1:8" x14ac:dyDescent="0.25">
      <c r="A1" s="89" t="s">
        <v>71</v>
      </c>
      <c r="B1" s="90"/>
      <c r="C1" s="90"/>
      <c r="D1" s="90"/>
      <c r="E1" s="90"/>
      <c r="F1" s="90"/>
      <c r="G1" s="90"/>
      <c r="H1" s="90"/>
    </row>
    <row r="2" spans="1:8" ht="90.75" customHeight="1" x14ac:dyDescent="0.25">
      <c r="A2" s="90"/>
      <c r="B2" s="90"/>
      <c r="C2" s="90"/>
      <c r="D2" s="90"/>
      <c r="E2" s="90"/>
      <c r="F2" s="90"/>
      <c r="G2" s="90"/>
      <c r="H2" s="90"/>
    </row>
    <row r="3" spans="1:8" ht="15.75" thickBot="1" x14ac:dyDescent="0.3">
      <c r="A3" s="117" t="s">
        <v>43</v>
      </c>
      <c r="B3" s="117"/>
      <c r="C3" s="117"/>
    </row>
    <row r="4" spans="1:8" ht="66.75" thickBot="1" x14ac:dyDescent="0.3">
      <c r="A4" s="8"/>
      <c r="B4" s="9">
        <v>2021</v>
      </c>
      <c r="C4" s="9">
        <v>2022</v>
      </c>
      <c r="D4" s="10">
        <v>2023</v>
      </c>
      <c r="E4" s="11">
        <v>2024</v>
      </c>
      <c r="F4" s="12" t="s">
        <v>37</v>
      </c>
      <c r="G4" s="12" t="s">
        <v>38</v>
      </c>
      <c r="H4" s="37" t="s">
        <v>1</v>
      </c>
    </row>
    <row r="5" spans="1:8" ht="66.75" thickBot="1" x14ac:dyDescent="0.3">
      <c r="A5" s="13" t="s">
        <v>39</v>
      </c>
      <c r="B5" s="40">
        <f>'Приложение 2 программа'!G27</f>
        <v>141.4</v>
      </c>
      <c r="C5" s="40">
        <f>'Приложение 2 программа'!G28</f>
        <v>0</v>
      </c>
      <c r="D5" s="41">
        <f>'Приложение 4 подпрограмма 1'!J49</f>
        <v>129.23823999999999</v>
      </c>
      <c r="E5" s="42">
        <f>'Приложение 4 подпрограмма 1'!J50</f>
        <v>97.276660000000007</v>
      </c>
      <c r="F5" s="42">
        <f>'Приложение 2 программа'!G31</f>
        <v>0</v>
      </c>
      <c r="G5" s="42">
        <f>'Приложение 2 программа'!G32</f>
        <v>0</v>
      </c>
      <c r="H5" s="43">
        <f>SUM(B5:G5)</f>
        <v>367.91489999999999</v>
      </c>
    </row>
    <row r="6" spans="1:8" ht="33.75" thickBot="1" x14ac:dyDescent="0.3">
      <c r="A6" s="13" t="s">
        <v>40</v>
      </c>
      <c r="B6" s="40">
        <f>'Приложение 2 программа'!E27</f>
        <v>185.2</v>
      </c>
      <c r="C6" s="40">
        <f>'Приложение 2 программа'!E28</f>
        <v>0</v>
      </c>
      <c r="D6" s="41">
        <f>'Приложение 4 подпрограмма 1'!H49</f>
        <v>352.28041999999999</v>
      </c>
      <c r="E6" s="42">
        <f>'Приложение 4 подпрограмма 1'!H50</f>
        <v>223.64668</v>
      </c>
      <c r="F6" s="42">
        <f>'Приложение 2 программа'!E31</f>
        <v>0</v>
      </c>
      <c r="G6" s="42">
        <f>'Приложение 2 программа'!E32</f>
        <v>0</v>
      </c>
      <c r="H6" s="43">
        <f t="shared" ref="H6:H8" si="0">SUM(B6:G6)</f>
        <v>761.12709999999993</v>
      </c>
    </row>
    <row r="7" spans="1:8" ht="33.75" thickBot="1" x14ac:dyDescent="0.3">
      <c r="A7" s="13" t="s">
        <v>5</v>
      </c>
      <c r="B7" s="44">
        <f>'Приложение 2 программа'!F27</f>
        <v>89.2</v>
      </c>
      <c r="C7" s="44">
        <f>'Приложение 2 программа'!F28</f>
        <v>0</v>
      </c>
      <c r="D7" s="41">
        <f>'Приложение 4 подпрограмма 1'!I49</f>
        <v>3217.5813400000002</v>
      </c>
      <c r="E7" s="42">
        <f>'Приложение 4 подпрограмма 1'!I50</f>
        <v>96.076660000000004</v>
      </c>
      <c r="F7" s="42">
        <f>'Приложение 2 программа'!F31</f>
        <v>0</v>
      </c>
      <c r="G7" s="42">
        <f>'Приложение 2 программа'!F32</f>
        <v>0</v>
      </c>
      <c r="H7" s="43">
        <f t="shared" si="0"/>
        <v>3402.8580000000002</v>
      </c>
    </row>
    <row r="8" spans="1:8" ht="33.75" thickBot="1" x14ac:dyDescent="0.3">
      <c r="A8" s="13" t="s">
        <v>41</v>
      </c>
      <c r="B8" s="44">
        <f>'Приложение 2 программа'!H27</f>
        <v>2395.6799999999998</v>
      </c>
      <c r="C8" s="44">
        <f>'Приложение 2 программа'!H28</f>
        <v>0</v>
      </c>
      <c r="D8" s="41">
        <f>'Приложение 4 подпрограмма 1'!K49</f>
        <v>600.6</v>
      </c>
      <c r="E8" s="42">
        <f>'Приложение 4 подпрограмма 1'!K50</f>
        <v>772.2</v>
      </c>
      <c r="F8" s="42">
        <f>'Приложение 2 программа'!H31</f>
        <v>0</v>
      </c>
      <c r="G8" s="42">
        <f>'Приложение 2 программа'!H32</f>
        <v>0</v>
      </c>
      <c r="H8" s="49">
        <f t="shared" si="0"/>
        <v>3768.4799999999996</v>
      </c>
    </row>
    <row r="9" spans="1:8" ht="31.5" customHeight="1" thickBot="1" x14ac:dyDescent="0.3">
      <c r="A9" s="13" t="s">
        <v>42</v>
      </c>
      <c r="B9" s="46">
        <f>SUM(B5:B8)</f>
        <v>2811.48</v>
      </c>
      <c r="C9" s="46">
        <f t="shared" ref="C9:H9" si="1">SUM(C5:C8)</f>
        <v>0</v>
      </c>
      <c r="D9" s="46">
        <f t="shared" si="1"/>
        <v>4299.7000000000007</v>
      </c>
      <c r="E9" s="46">
        <f t="shared" si="1"/>
        <v>1189.2</v>
      </c>
      <c r="F9" s="46">
        <f t="shared" si="1"/>
        <v>0</v>
      </c>
      <c r="G9" s="46">
        <f t="shared" si="1"/>
        <v>0</v>
      </c>
      <c r="H9" s="50">
        <f t="shared" si="1"/>
        <v>8300.3799999999992</v>
      </c>
    </row>
  </sheetData>
  <mergeCells count="2">
    <mergeCell ref="A3:C3"/>
    <mergeCell ref="A1:H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1" sqref="F1:I2"/>
    </sheetView>
  </sheetViews>
  <sheetFormatPr defaultRowHeight="15" x14ac:dyDescent="0.25"/>
  <cols>
    <col min="1" max="1" width="21.42578125" customWidth="1"/>
    <col min="2" max="2" width="15.28515625" customWidth="1"/>
    <col min="3" max="3" width="8.85546875" customWidth="1"/>
  </cols>
  <sheetData>
    <row r="1" spans="1:9" ht="48.75" customHeight="1" x14ac:dyDescent="0.25">
      <c r="F1" s="89" t="s">
        <v>76</v>
      </c>
      <c r="G1" s="90"/>
      <c r="H1" s="90"/>
      <c r="I1" s="90"/>
    </row>
    <row r="2" spans="1:9" ht="36" customHeight="1" thickBot="1" x14ac:dyDescent="0.3">
      <c r="F2" s="91"/>
      <c r="G2" s="91"/>
      <c r="H2" s="91"/>
      <c r="I2" s="91"/>
    </row>
    <row r="3" spans="1:9" ht="51.75" customHeight="1" thickBot="1" x14ac:dyDescent="0.3">
      <c r="A3" s="86" t="s">
        <v>61</v>
      </c>
      <c r="B3" s="16"/>
      <c r="C3" s="23" t="s">
        <v>1</v>
      </c>
      <c r="D3" s="23">
        <v>2021</v>
      </c>
      <c r="E3" s="23">
        <v>2022</v>
      </c>
      <c r="F3" s="23">
        <v>2023</v>
      </c>
      <c r="G3" s="23">
        <v>2024</v>
      </c>
      <c r="H3" s="23" t="s">
        <v>2</v>
      </c>
      <c r="I3" s="23" t="s">
        <v>3</v>
      </c>
    </row>
    <row r="4" spans="1:9" ht="39" thickBot="1" x14ac:dyDescent="0.3">
      <c r="A4" s="87"/>
      <c r="B4" s="25" t="s">
        <v>4</v>
      </c>
      <c r="C4" s="27">
        <f>SUM(D4:I4)</f>
        <v>761.12709999999993</v>
      </c>
      <c r="D4" s="29">
        <f>'Приложение 2 программа'!E10</f>
        <v>185.2</v>
      </c>
      <c r="E4" s="29">
        <f>'Приложение 2 программа'!E28</f>
        <v>0</v>
      </c>
      <c r="F4" s="29">
        <f>'Приложение 4 подпрограмма 1'!H49</f>
        <v>352.28041999999999</v>
      </c>
      <c r="G4" s="29">
        <f>'Приложение 4 подпрограмма 1'!H50</f>
        <v>223.64668</v>
      </c>
      <c r="H4" s="29">
        <f>'Приложение 2 программа'!E31</f>
        <v>0</v>
      </c>
      <c r="I4" s="29">
        <f>'Приложение 2 программа'!E32</f>
        <v>0</v>
      </c>
    </row>
    <row r="5" spans="1:9" ht="26.25" thickBot="1" x14ac:dyDescent="0.3">
      <c r="A5" s="87"/>
      <c r="B5" s="25" t="s">
        <v>5</v>
      </c>
      <c r="C5" s="27">
        <f t="shared" ref="C5" si="0">SUM(D5:I5)</f>
        <v>3402.8580000000002</v>
      </c>
      <c r="D5" s="29">
        <f>'Приложение 2 программа'!F10</f>
        <v>89.2</v>
      </c>
      <c r="E5" s="29">
        <f>'Приложение 2 программа'!F28</f>
        <v>0</v>
      </c>
      <c r="F5" s="29">
        <f>'Приложение 4 подпрограмма 1'!I49</f>
        <v>3217.5813400000002</v>
      </c>
      <c r="G5" s="29">
        <f>'Приложение 4 подпрограмма 1'!I50</f>
        <v>96.076660000000004</v>
      </c>
      <c r="H5" s="29">
        <f>'Приложение 2 программа'!F31</f>
        <v>0</v>
      </c>
      <c r="I5" s="29">
        <f>'Приложение 2 программа'!F32</f>
        <v>0</v>
      </c>
    </row>
    <row r="6" spans="1:9" ht="39" thickBot="1" x14ac:dyDescent="0.3">
      <c r="A6" s="87"/>
      <c r="B6" s="25" t="s">
        <v>6</v>
      </c>
      <c r="C6" s="27">
        <f>SUM(D6:I6)</f>
        <v>367.91489999999999</v>
      </c>
      <c r="D6" s="29">
        <f>'Приложение 2 программа'!G10</f>
        <v>141.4</v>
      </c>
      <c r="E6" s="29">
        <f>'Приложение 2 программа'!G28</f>
        <v>0</v>
      </c>
      <c r="F6" s="29">
        <f>'Приложение 4 подпрограмма 1'!J49</f>
        <v>129.23823999999999</v>
      </c>
      <c r="G6" s="29">
        <f>'Приложение 4 подпрограмма 1'!J50</f>
        <v>97.276660000000007</v>
      </c>
      <c r="H6" s="29">
        <f>'Приложение 2 программа'!G31</f>
        <v>0</v>
      </c>
      <c r="I6" s="29">
        <f>'Приложение 2 программа'!G32</f>
        <v>0</v>
      </c>
    </row>
    <row r="7" spans="1:9" ht="39" thickBot="1" x14ac:dyDescent="0.3">
      <c r="A7" s="87"/>
      <c r="B7" s="25" t="s">
        <v>7</v>
      </c>
      <c r="C7" s="27">
        <f>SUM(D7:I7)</f>
        <v>1457</v>
      </c>
      <c r="D7" s="29">
        <f>'Приложение 2 программа'!H10</f>
        <v>84.2</v>
      </c>
      <c r="E7" s="29">
        <f>'Приложение 2 программа'!H28</f>
        <v>0</v>
      </c>
      <c r="F7" s="29">
        <f>'Приложение 4 подпрограмма 1'!K49</f>
        <v>600.6</v>
      </c>
      <c r="G7" s="29">
        <f>'Приложение 4 подпрограмма 1'!K50</f>
        <v>772.2</v>
      </c>
      <c r="H7" s="29">
        <f>'Приложение 2 программа'!H31</f>
        <v>0</v>
      </c>
      <c r="I7" s="29">
        <f>'Приложение 2 программа'!H32</f>
        <v>0</v>
      </c>
    </row>
    <row r="8" spans="1:9" ht="26.25" thickBot="1" x14ac:dyDescent="0.3">
      <c r="A8" s="88"/>
      <c r="B8" s="25" t="s">
        <v>8</v>
      </c>
      <c r="C8" s="27">
        <f>SUM(D8:I8)</f>
        <v>5988.9000000000005</v>
      </c>
      <c r="D8" s="27">
        <f>SUM(D4:D7)</f>
        <v>499.99999999999994</v>
      </c>
      <c r="E8" s="27">
        <f t="shared" ref="E8" si="1">SUM(E4:E7)</f>
        <v>0</v>
      </c>
      <c r="F8" s="27">
        <f>SUM(F4:F7)</f>
        <v>4299.7000000000007</v>
      </c>
      <c r="G8" s="27">
        <f t="shared" ref="G8:I8" si="2">SUM(G4:G7)</f>
        <v>1189.2</v>
      </c>
      <c r="H8" s="27">
        <f t="shared" si="2"/>
        <v>0</v>
      </c>
      <c r="I8" s="27">
        <f t="shared" si="2"/>
        <v>0</v>
      </c>
    </row>
    <row r="9" spans="1:9" ht="51.75" customHeight="1" thickBot="1" x14ac:dyDescent="0.3">
      <c r="A9" s="86" t="s">
        <v>62</v>
      </c>
      <c r="B9" s="3" t="s">
        <v>10</v>
      </c>
      <c r="C9" s="24" t="s">
        <v>1</v>
      </c>
      <c r="D9" s="24">
        <v>2021</v>
      </c>
      <c r="E9" s="24">
        <v>2022</v>
      </c>
      <c r="F9" s="24">
        <v>2023</v>
      </c>
      <c r="G9" s="24">
        <v>2024</v>
      </c>
      <c r="H9" s="24" t="s">
        <v>2</v>
      </c>
      <c r="I9" s="24" t="s">
        <v>3</v>
      </c>
    </row>
    <row r="10" spans="1:9" ht="15.75" thickBot="1" x14ac:dyDescent="0.3">
      <c r="A10" s="87"/>
      <c r="B10" s="15" t="s">
        <v>11</v>
      </c>
      <c r="C10" s="29"/>
      <c r="D10" s="29"/>
      <c r="E10" s="29"/>
      <c r="F10" s="29"/>
      <c r="G10" s="29"/>
      <c r="H10" s="29"/>
      <c r="I10" s="29"/>
    </row>
    <row r="11" spans="1:9" ht="15.75" thickBot="1" x14ac:dyDescent="0.3">
      <c r="A11" s="87"/>
      <c r="B11" s="15" t="s">
        <v>12</v>
      </c>
      <c r="C11" s="29"/>
      <c r="D11" s="29"/>
      <c r="E11" s="29"/>
      <c r="F11" s="29"/>
      <c r="G11" s="29"/>
      <c r="H11" s="29"/>
      <c r="I11" s="29"/>
    </row>
    <row r="12" spans="1:9" ht="15.75" thickBot="1" x14ac:dyDescent="0.3">
      <c r="A12" s="87"/>
      <c r="B12" s="15" t="s">
        <v>13</v>
      </c>
      <c r="C12" s="29"/>
      <c r="D12" s="29"/>
      <c r="E12" s="29"/>
      <c r="F12" s="29"/>
      <c r="G12" s="29"/>
      <c r="H12" s="29"/>
      <c r="I12" s="29"/>
    </row>
    <row r="13" spans="1:9" ht="15.75" thickBot="1" x14ac:dyDescent="0.3">
      <c r="A13" s="87"/>
      <c r="B13" s="15" t="s">
        <v>12</v>
      </c>
      <c r="C13" s="29"/>
      <c r="D13" s="29"/>
      <c r="E13" s="29"/>
      <c r="F13" s="29"/>
      <c r="G13" s="29"/>
      <c r="H13" s="29"/>
      <c r="I13" s="29"/>
    </row>
    <row r="14" spans="1:9" ht="15.75" thickBot="1" x14ac:dyDescent="0.3">
      <c r="A14" s="88"/>
      <c r="B14" s="15" t="s">
        <v>13</v>
      </c>
      <c r="C14" s="27">
        <f>C8</f>
        <v>5988.9000000000005</v>
      </c>
      <c r="D14" s="27">
        <f t="shared" ref="D14:I14" si="3">D8</f>
        <v>499.99999999999994</v>
      </c>
      <c r="E14" s="27">
        <f t="shared" si="3"/>
        <v>0</v>
      </c>
      <c r="F14" s="27">
        <f t="shared" si="3"/>
        <v>4299.7000000000007</v>
      </c>
      <c r="G14" s="27">
        <f t="shared" si="3"/>
        <v>1189.2</v>
      </c>
      <c r="H14" s="27">
        <f t="shared" si="3"/>
        <v>0</v>
      </c>
      <c r="I14" s="27">
        <f t="shared" si="3"/>
        <v>0</v>
      </c>
    </row>
  </sheetData>
  <mergeCells count="3">
    <mergeCell ref="F1:I2"/>
    <mergeCell ref="A3:A8"/>
    <mergeCell ref="A9:A1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zoomScaleNormal="100" workbookViewId="0">
      <selection activeCell="I1" sqref="I1:N2"/>
    </sheetView>
  </sheetViews>
  <sheetFormatPr defaultRowHeight="15" x14ac:dyDescent="0.25"/>
  <cols>
    <col min="1" max="1" width="33.42578125" customWidth="1"/>
    <col min="14" max="14" width="9.5703125" customWidth="1"/>
  </cols>
  <sheetData>
    <row r="1" spans="1:15" ht="27.75" customHeight="1" x14ac:dyDescent="0.25">
      <c r="I1" s="89" t="s">
        <v>77</v>
      </c>
      <c r="J1" s="90"/>
      <c r="K1" s="90"/>
      <c r="L1" s="90"/>
      <c r="M1" s="90"/>
      <c r="N1" s="90"/>
    </row>
    <row r="2" spans="1:15" ht="30.75" customHeight="1" x14ac:dyDescent="0.25">
      <c r="I2" s="90"/>
      <c r="J2" s="90"/>
      <c r="K2" s="90"/>
      <c r="L2" s="90"/>
      <c r="M2" s="90"/>
      <c r="N2" s="90"/>
    </row>
    <row r="3" spans="1:15" ht="15.75" thickBot="1" x14ac:dyDescent="0.3">
      <c r="A3" s="176" t="s">
        <v>60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5" ht="15.75" thickBot="1" x14ac:dyDescent="0.3">
      <c r="A4" s="167" t="s">
        <v>14</v>
      </c>
      <c r="B4" s="158" t="s">
        <v>15</v>
      </c>
      <c r="C4" s="170"/>
      <c r="D4" s="159"/>
      <c r="E4" s="158" t="s">
        <v>16</v>
      </c>
      <c r="F4" s="159"/>
      <c r="G4" s="102" t="s">
        <v>17</v>
      </c>
      <c r="H4" s="103"/>
      <c r="I4" s="103"/>
      <c r="J4" s="103"/>
      <c r="K4" s="104"/>
      <c r="L4" s="99" t="s">
        <v>18</v>
      </c>
      <c r="M4" s="158" t="s">
        <v>44</v>
      </c>
      <c r="N4" s="159"/>
      <c r="O4" s="14"/>
    </row>
    <row r="5" spans="1:15" ht="15.75" thickBot="1" x14ac:dyDescent="0.3">
      <c r="A5" s="168"/>
      <c r="B5" s="160"/>
      <c r="C5" s="171"/>
      <c r="D5" s="161"/>
      <c r="E5" s="160"/>
      <c r="F5" s="161"/>
      <c r="G5" s="102" t="s">
        <v>21</v>
      </c>
      <c r="H5" s="103"/>
      <c r="I5" s="103"/>
      <c r="J5" s="103"/>
      <c r="K5" s="104"/>
      <c r="L5" s="100"/>
      <c r="M5" s="160"/>
      <c r="N5" s="161"/>
      <c r="O5" s="14"/>
    </row>
    <row r="6" spans="1:15" ht="37.5" customHeight="1" x14ac:dyDescent="0.25">
      <c r="A6" s="168"/>
      <c r="B6" s="160"/>
      <c r="C6" s="171"/>
      <c r="D6" s="161"/>
      <c r="E6" s="160"/>
      <c r="F6" s="161"/>
      <c r="G6" s="99" t="s">
        <v>1</v>
      </c>
      <c r="H6" s="86" t="s">
        <v>4</v>
      </c>
      <c r="I6" s="99" t="s">
        <v>5</v>
      </c>
      <c r="J6" s="20" t="s">
        <v>22</v>
      </c>
      <c r="K6" s="99" t="s">
        <v>45</v>
      </c>
      <c r="L6" s="100"/>
      <c r="M6" s="160"/>
      <c r="N6" s="161"/>
      <c r="O6" s="14"/>
    </row>
    <row r="7" spans="1:15" ht="39" thickBot="1" x14ac:dyDescent="0.3">
      <c r="A7" s="169"/>
      <c r="B7" s="162"/>
      <c r="C7" s="172"/>
      <c r="D7" s="163"/>
      <c r="E7" s="162"/>
      <c r="F7" s="163"/>
      <c r="G7" s="101"/>
      <c r="H7" s="88"/>
      <c r="I7" s="101"/>
      <c r="J7" s="17" t="s">
        <v>23</v>
      </c>
      <c r="K7" s="101"/>
      <c r="L7" s="101"/>
      <c r="M7" s="162"/>
      <c r="N7" s="163"/>
      <c r="O7" s="148"/>
    </row>
    <row r="8" spans="1:15" ht="32.25" customHeight="1" thickBot="1" x14ac:dyDescent="0.3">
      <c r="A8" s="173" t="s">
        <v>46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5"/>
      <c r="O8" s="148"/>
    </row>
    <row r="9" spans="1:15" ht="70.5" customHeight="1" thickBot="1" x14ac:dyDescent="0.3">
      <c r="A9" s="114" t="s">
        <v>47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  <c r="O9" s="148"/>
    </row>
    <row r="10" spans="1:15" ht="36" customHeight="1" thickBot="1" x14ac:dyDescent="0.3">
      <c r="A10" s="155" t="s">
        <v>48</v>
      </c>
      <c r="B10" s="136" t="s">
        <v>27</v>
      </c>
      <c r="C10" s="145"/>
      <c r="D10" s="137"/>
      <c r="E10" s="114" t="s">
        <v>1</v>
      </c>
      <c r="F10" s="116"/>
      <c r="G10" s="26">
        <f>G20</f>
        <v>2890.4</v>
      </c>
      <c r="H10" s="26">
        <f t="shared" ref="H10:K10" si="0">H20</f>
        <v>761.12709999999993</v>
      </c>
      <c r="I10" s="26">
        <f t="shared" si="0"/>
        <v>307.45800000000003</v>
      </c>
      <c r="J10" s="26">
        <f t="shared" si="0"/>
        <v>364.81489999999997</v>
      </c>
      <c r="K10" s="26">
        <f t="shared" si="0"/>
        <v>1457</v>
      </c>
      <c r="L10" s="22">
        <f>SUM(L11:L19)</f>
        <v>4</v>
      </c>
      <c r="M10" s="158" t="s">
        <v>28</v>
      </c>
      <c r="N10" s="159"/>
      <c r="O10" s="148"/>
    </row>
    <row r="11" spans="1:15" x14ac:dyDescent="0.25">
      <c r="A11" s="156"/>
      <c r="B11" s="138"/>
      <c r="C11" s="146"/>
      <c r="D11" s="139"/>
      <c r="E11" s="149">
        <v>2021</v>
      </c>
      <c r="F11" s="150"/>
      <c r="G11" s="153">
        <f>SUM(H11:K13)</f>
        <v>499.99999999999994</v>
      </c>
      <c r="H11" s="153">
        <v>185.2</v>
      </c>
      <c r="I11" s="153">
        <v>89.2</v>
      </c>
      <c r="J11" s="153">
        <v>141.4</v>
      </c>
      <c r="K11" s="153">
        <v>84.2</v>
      </c>
      <c r="L11" s="99">
        <v>1</v>
      </c>
      <c r="M11" s="160"/>
      <c r="N11" s="161"/>
      <c r="O11" s="148"/>
    </row>
    <row r="12" spans="1:15" ht="19.5" customHeight="1" x14ac:dyDescent="0.25">
      <c r="A12" s="156"/>
      <c r="B12" s="138"/>
      <c r="C12" s="146"/>
      <c r="D12" s="139"/>
      <c r="E12" s="164"/>
      <c r="F12" s="165"/>
      <c r="G12" s="166"/>
      <c r="H12" s="166"/>
      <c r="I12" s="166"/>
      <c r="J12" s="166"/>
      <c r="K12" s="166"/>
      <c r="L12" s="100"/>
      <c r="M12" s="160"/>
      <c r="N12" s="161"/>
      <c r="O12" s="14"/>
    </row>
    <row r="13" spans="1:15" ht="12.75" customHeight="1" thickBot="1" x14ac:dyDescent="0.3">
      <c r="A13" s="156"/>
      <c r="B13" s="138"/>
      <c r="C13" s="146"/>
      <c r="D13" s="139"/>
      <c r="E13" s="151"/>
      <c r="F13" s="152"/>
      <c r="G13" s="154"/>
      <c r="H13" s="154"/>
      <c r="I13" s="154"/>
      <c r="J13" s="154"/>
      <c r="K13" s="154"/>
      <c r="L13" s="101"/>
      <c r="M13" s="160"/>
      <c r="N13" s="161"/>
      <c r="O13" s="14"/>
    </row>
    <row r="14" spans="1:15" x14ac:dyDescent="0.25">
      <c r="A14" s="156"/>
      <c r="B14" s="138"/>
      <c r="C14" s="146"/>
      <c r="D14" s="139"/>
      <c r="E14" s="149">
        <v>2022</v>
      </c>
      <c r="F14" s="150"/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99">
        <v>0</v>
      </c>
      <c r="M14" s="160"/>
      <c r="N14" s="161"/>
      <c r="O14" s="14"/>
    </row>
    <row r="15" spans="1:15" ht="4.5" customHeight="1" thickBot="1" x14ac:dyDescent="0.3">
      <c r="A15" s="156"/>
      <c r="B15" s="138"/>
      <c r="C15" s="146"/>
      <c r="D15" s="139"/>
      <c r="E15" s="151"/>
      <c r="F15" s="152"/>
      <c r="G15" s="154"/>
      <c r="H15" s="154"/>
      <c r="I15" s="154"/>
      <c r="J15" s="154"/>
      <c r="K15" s="154"/>
      <c r="L15" s="101"/>
      <c r="M15" s="160"/>
      <c r="N15" s="161"/>
      <c r="O15" s="14"/>
    </row>
    <row r="16" spans="1:15" ht="15.75" thickBot="1" x14ac:dyDescent="0.3">
      <c r="A16" s="156"/>
      <c r="B16" s="138"/>
      <c r="C16" s="146"/>
      <c r="D16" s="139"/>
      <c r="E16" s="114">
        <v>2023</v>
      </c>
      <c r="F16" s="116"/>
      <c r="G16" s="26">
        <f>G25</f>
        <v>1201.2</v>
      </c>
      <c r="H16" s="26">
        <f>H25</f>
        <v>352.28041999999999</v>
      </c>
      <c r="I16" s="26">
        <f t="shared" ref="I16:K16" si="1">I25</f>
        <v>122.18134000000001</v>
      </c>
      <c r="J16" s="26">
        <f t="shared" si="1"/>
        <v>126.13824</v>
      </c>
      <c r="K16" s="26">
        <f t="shared" si="1"/>
        <v>600.6</v>
      </c>
      <c r="L16" s="17">
        <v>2</v>
      </c>
      <c r="M16" s="160"/>
      <c r="N16" s="161"/>
      <c r="O16" s="14"/>
    </row>
    <row r="17" spans="1:15" ht="15.75" thickBot="1" x14ac:dyDescent="0.3">
      <c r="A17" s="156"/>
      <c r="B17" s="138"/>
      <c r="C17" s="146"/>
      <c r="D17" s="139"/>
      <c r="E17" s="114">
        <v>2024</v>
      </c>
      <c r="F17" s="116"/>
      <c r="G17" s="26">
        <f>G26</f>
        <v>1189.2</v>
      </c>
      <c r="H17" s="26">
        <f t="shared" ref="H17:K17" si="2">H26</f>
        <v>223.64668</v>
      </c>
      <c r="I17" s="26">
        <f t="shared" si="2"/>
        <v>96.076660000000004</v>
      </c>
      <c r="J17" s="26">
        <f t="shared" si="2"/>
        <v>97.276660000000007</v>
      </c>
      <c r="K17" s="26">
        <f t="shared" si="2"/>
        <v>772.2</v>
      </c>
      <c r="L17" s="17">
        <v>1</v>
      </c>
      <c r="M17" s="160"/>
      <c r="N17" s="161"/>
      <c r="O17" s="148"/>
    </row>
    <row r="18" spans="1:15" ht="25.5" customHeight="1" thickBot="1" x14ac:dyDescent="0.3">
      <c r="A18" s="156"/>
      <c r="B18" s="138"/>
      <c r="C18" s="146"/>
      <c r="D18" s="139"/>
      <c r="E18" s="114" t="s">
        <v>2</v>
      </c>
      <c r="F18" s="116"/>
      <c r="G18" s="26">
        <v>0</v>
      </c>
      <c r="H18" s="28">
        <v>0</v>
      </c>
      <c r="I18" s="28">
        <v>0</v>
      </c>
      <c r="J18" s="28">
        <v>0</v>
      </c>
      <c r="K18" s="28">
        <v>0</v>
      </c>
      <c r="L18" s="17">
        <v>0</v>
      </c>
      <c r="M18" s="160"/>
      <c r="N18" s="161"/>
      <c r="O18" s="148"/>
    </row>
    <row r="19" spans="1:15" ht="95.25" customHeight="1" thickBot="1" x14ac:dyDescent="0.3">
      <c r="A19" s="157"/>
      <c r="B19" s="140"/>
      <c r="C19" s="147"/>
      <c r="D19" s="141"/>
      <c r="E19" s="114" t="s">
        <v>3</v>
      </c>
      <c r="F19" s="116"/>
      <c r="G19" s="26">
        <v>0</v>
      </c>
      <c r="H19" s="28">
        <v>0</v>
      </c>
      <c r="I19" s="28">
        <v>0</v>
      </c>
      <c r="J19" s="28">
        <v>0</v>
      </c>
      <c r="K19" s="28">
        <v>0</v>
      </c>
      <c r="L19" s="17">
        <v>0</v>
      </c>
      <c r="M19" s="162"/>
      <c r="N19" s="163"/>
      <c r="O19" s="148"/>
    </row>
    <row r="20" spans="1:15" ht="15.75" thickBot="1" x14ac:dyDescent="0.3">
      <c r="A20" s="86" t="s">
        <v>49</v>
      </c>
      <c r="B20" s="136" t="s">
        <v>27</v>
      </c>
      <c r="C20" s="145"/>
      <c r="D20" s="137"/>
      <c r="E20" s="114" t="s">
        <v>1</v>
      </c>
      <c r="F20" s="116"/>
      <c r="G20" s="26">
        <f>SUM(H20:K20)</f>
        <v>2890.4</v>
      </c>
      <c r="H20" s="26">
        <f>SUM(H21:H28)</f>
        <v>761.12709999999993</v>
      </c>
      <c r="I20" s="26">
        <f t="shared" ref="I20:K20" si="3">SUM(I21:I28)</f>
        <v>307.45800000000003</v>
      </c>
      <c r="J20" s="26">
        <f t="shared" si="3"/>
        <v>364.81489999999997</v>
      </c>
      <c r="K20" s="26">
        <f t="shared" si="3"/>
        <v>1457</v>
      </c>
      <c r="L20" s="17">
        <f>SUM(L21:L28)</f>
        <v>3</v>
      </c>
      <c r="M20" s="136" t="s">
        <v>50</v>
      </c>
      <c r="N20" s="137"/>
      <c r="O20" s="148"/>
    </row>
    <row r="21" spans="1:15" x14ac:dyDescent="0.25">
      <c r="A21" s="87"/>
      <c r="B21" s="138"/>
      <c r="C21" s="146"/>
      <c r="D21" s="139"/>
      <c r="E21" s="149">
        <v>2021</v>
      </c>
      <c r="F21" s="150"/>
      <c r="G21" s="153">
        <f>SUM(H21:K22)</f>
        <v>499.99999999999994</v>
      </c>
      <c r="H21" s="153">
        <f t="shared" ref="H21:K21" si="4">H11</f>
        <v>185.2</v>
      </c>
      <c r="I21" s="153">
        <f t="shared" si="4"/>
        <v>89.2</v>
      </c>
      <c r="J21" s="153">
        <f t="shared" si="4"/>
        <v>141.4</v>
      </c>
      <c r="K21" s="153">
        <f t="shared" si="4"/>
        <v>84.2</v>
      </c>
      <c r="L21" s="99">
        <v>1</v>
      </c>
      <c r="M21" s="138"/>
      <c r="N21" s="139"/>
      <c r="O21" s="14"/>
    </row>
    <row r="22" spans="1:15" ht="15.75" thickBot="1" x14ac:dyDescent="0.3">
      <c r="A22" s="87"/>
      <c r="B22" s="138"/>
      <c r="C22" s="146"/>
      <c r="D22" s="139"/>
      <c r="E22" s="151"/>
      <c r="F22" s="152"/>
      <c r="G22" s="154"/>
      <c r="H22" s="154"/>
      <c r="I22" s="154"/>
      <c r="J22" s="154"/>
      <c r="K22" s="154"/>
      <c r="L22" s="101"/>
      <c r="M22" s="138"/>
      <c r="N22" s="139"/>
      <c r="O22" s="14"/>
    </row>
    <row r="23" spans="1:15" x14ac:dyDescent="0.25">
      <c r="A23" s="87"/>
      <c r="B23" s="138"/>
      <c r="C23" s="146"/>
      <c r="D23" s="139"/>
      <c r="E23" s="149">
        <v>2022</v>
      </c>
      <c r="F23" s="150"/>
      <c r="G23" s="153">
        <f>G14</f>
        <v>0</v>
      </c>
      <c r="H23" s="153">
        <f t="shared" ref="H23:K23" si="5">H14</f>
        <v>0</v>
      </c>
      <c r="I23" s="153">
        <f t="shared" si="5"/>
        <v>0</v>
      </c>
      <c r="J23" s="153">
        <f t="shared" si="5"/>
        <v>0</v>
      </c>
      <c r="K23" s="153">
        <f t="shared" si="5"/>
        <v>0</v>
      </c>
      <c r="L23" s="99">
        <v>0</v>
      </c>
      <c r="M23" s="138"/>
      <c r="N23" s="139"/>
      <c r="O23" s="14"/>
    </row>
    <row r="24" spans="1:15" ht="15.75" thickBot="1" x14ac:dyDescent="0.3">
      <c r="A24" s="87"/>
      <c r="B24" s="138"/>
      <c r="C24" s="146"/>
      <c r="D24" s="139"/>
      <c r="E24" s="151"/>
      <c r="F24" s="152"/>
      <c r="G24" s="154"/>
      <c r="H24" s="154"/>
      <c r="I24" s="154"/>
      <c r="J24" s="154"/>
      <c r="K24" s="154"/>
      <c r="L24" s="101"/>
      <c r="M24" s="138"/>
      <c r="N24" s="139"/>
      <c r="O24" s="14"/>
    </row>
    <row r="25" spans="1:15" ht="15.75" thickBot="1" x14ac:dyDescent="0.3">
      <c r="A25" s="87"/>
      <c r="B25" s="138"/>
      <c r="C25" s="146"/>
      <c r="D25" s="139"/>
      <c r="E25" s="114">
        <v>2023</v>
      </c>
      <c r="F25" s="116"/>
      <c r="G25" s="26">
        <f>SUM(H25:K25)</f>
        <v>1201.2</v>
      </c>
      <c r="H25" s="26">
        <v>352.28041999999999</v>
      </c>
      <c r="I25" s="26">
        <v>122.18134000000001</v>
      </c>
      <c r="J25" s="26">
        <v>126.13824</v>
      </c>
      <c r="K25" s="26">
        <v>600.6</v>
      </c>
      <c r="L25" s="17">
        <v>1</v>
      </c>
      <c r="M25" s="138"/>
      <c r="N25" s="139"/>
    </row>
    <row r="26" spans="1:15" ht="15.75" thickBot="1" x14ac:dyDescent="0.3">
      <c r="A26" s="87"/>
      <c r="B26" s="138"/>
      <c r="C26" s="146"/>
      <c r="D26" s="139"/>
      <c r="E26" s="114">
        <v>2024</v>
      </c>
      <c r="F26" s="116"/>
      <c r="G26" s="26">
        <f>SUM(H26:K26)</f>
        <v>1189.2</v>
      </c>
      <c r="H26" s="26">
        <v>223.64668</v>
      </c>
      <c r="I26" s="26">
        <v>96.076660000000004</v>
      </c>
      <c r="J26" s="26">
        <v>97.276660000000007</v>
      </c>
      <c r="K26" s="26">
        <v>772.2</v>
      </c>
      <c r="L26" s="17">
        <v>1</v>
      </c>
      <c r="M26" s="138"/>
      <c r="N26" s="139"/>
    </row>
    <row r="27" spans="1:15" ht="25.5" customHeight="1" thickBot="1" x14ac:dyDescent="0.3">
      <c r="A27" s="87"/>
      <c r="B27" s="138"/>
      <c r="C27" s="146"/>
      <c r="D27" s="139"/>
      <c r="E27" s="114" t="s">
        <v>2</v>
      </c>
      <c r="F27" s="116"/>
      <c r="G27" s="26">
        <f t="shared" ref="G27:G28" si="6">SUM(H27:K27)</f>
        <v>0</v>
      </c>
      <c r="H27" s="26">
        <f t="shared" ref="H27:K27" si="7">H18</f>
        <v>0</v>
      </c>
      <c r="I27" s="26">
        <f t="shared" si="7"/>
        <v>0</v>
      </c>
      <c r="J27" s="26">
        <f t="shared" si="7"/>
        <v>0</v>
      </c>
      <c r="K27" s="26">
        <f t="shared" si="7"/>
        <v>0</v>
      </c>
      <c r="L27" s="17">
        <v>0</v>
      </c>
      <c r="M27" s="138"/>
      <c r="N27" s="139"/>
      <c r="O27" s="14"/>
    </row>
    <row r="28" spans="1:15" ht="25.5" customHeight="1" thickBot="1" x14ac:dyDescent="0.3">
      <c r="A28" s="88"/>
      <c r="B28" s="140"/>
      <c r="C28" s="147"/>
      <c r="D28" s="141"/>
      <c r="E28" s="114" t="s">
        <v>3</v>
      </c>
      <c r="F28" s="116"/>
      <c r="G28" s="26">
        <f t="shared" si="6"/>
        <v>0</v>
      </c>
      <c r="H28" s="26">
        <f t="shared" ref="H28:K28" si="8">H19</f>
        <v>0</v>
      </c>
      <c r="I28" s="26">
        <f t="shared" si="8"/>
        <v>0</v>
      </c>
      <c r="J28" s="26">
        <f t="shared" si="8"/>
        <v>0</v>
      </c>
      <c r="K28" s="26">
        <f t="shared" si="8"/>
        <v>0</v>
      </c>
      <c r="L28" s="17">
        <v>0</v>
      </c>
      <c r="M28" s="140"/>
      <c r="N28" s="141"/>
      <c r="O28" s="14"/>
    </row>
    <row r="29" spans="1:15" ht="15.75" thickBot="1" x14ac:dyDescent="0.3">
      <c r="A29" s="142" t="s">
        <v>51</v>
      </c>
      <c r="B29" s="143"/>
      <c r="C29" s="143"/>
      <c r="D29" s="143"/>
      <c r="E29" s="143"/>
      <c r="F29" s="144"/>
      <c r="G29" s="26">
        <f>SUM(H29:K29)</f>
        <v>2890.4</v>
      </c>
      <c r="H29" s="26">
        <f>SUM(H21:H28)</f>
        <v>761.12709999999993</v>
      </c>
      <c r="I29" s="26">
        <f t="shared" ref="I29:K29" si="9">SUM(I21:I28)</f>
        <v>307.45800000000003</v>
      </c>
      <c r="J29" s="26">
        <f t="shared" si="9"/>
        <v>364.81489999999997</v>
      </c>
      <c r="K29" s="26">
        <f t="shared" si="9"/>
        <v>1457</v>
      </c>
      <c r="L29" s="53">
        <f>L10</f>
        <v>4</v>
      </c>
      <c r="M29" s="118"/>
      <c r="N29" s="120"/>
      <c r="O29" s="14"/>
    </row>
    <row r="30" spans="1:15" ht="27.75" customHeight="1" thickBot="1" x14ac:dyDescent="0.3">
      <c r="A30" s="114" t="s">
        <v>52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6"/>
      <c r="O30" s="14"/>
    </row>
    <row r="31" spans="1:15" ht="45.75" customHeight="1" thickBot="1" x14ac:dyDescent="0.3">
      <c r="A31" s="130" t="s">
        <v>53</v>
      </c>
      <c r="B31" s="131"/>
      <c r="C31" s="86" t="s">
        <v>27</v>
      </c>
      <c r="D31" s="114" t="s">
        <v>1</v>
      </c>
      <c r="E31" s="115"/>
      <c r="F31" s="116"/>
      <c r="G31" s="30">
        <f>G34</f>
        <v>3098.5</v>
      </c>
      <c r="H31" s="30">
        <f t="shared" ref="H31:K31" si="10">H34</f>
        <v>0</v>
      </c>
      <c r="I31" s="30">
        <f t="shared" si="10"/>
        <v>3095.4</v>
      </c>
      <c r="J31" s="30">
        <f t="shared" si="10"/>
        <v>3.1</v>
      </c>
      <c r="K31" s="30">
        <f t="shared" si="10"/>
        <v>0</v>
      </c>
      <c r="L31" s="30" t="s">
        <v>54</v>
      </c>
      <c r="M31" s="136" t="s">
        <v>55</v>
      </c>
      <c r="N31" s="137"/>
      <c r="O31" s="14"/>
    </row>
    <row r="32" spans="1:15" ht="15.75" thickBot="1" x14ac:dyDescent="0.3">
      <c r="A32" s="132"/>
      <c r="B32" s="133"/>
      <c r="C32" s="87"/>
      <c r="D32" s="114">
        <v>2021</v>
      </c>
      <c r="E32" s="115"/>
      <c r="F32" s="116"/>
      <c r="G32" s="30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138"/>
      <c r="N32" s="139"/>
      <c r="O32" s="14"/>
    </row>
    <row r="33" spans="1:15" ht="15.75" thickBot="1" x14ac:dyDescent="0.3">
      <c r="A33" s="132"/>
      <c r="B33" s="133"/>
      <c r="C33" s="87"/>
      <c r="D33" s="114">
        <v>2022</v>
      </c>
      <c r="E33" s="115"/>
      <c r="F33" s="116"/>
      <c r="G33" s="30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138"/>
      <c r="N33" s="139"/>
      <c r="O33" s="14"/>
    </row>
    <row r="34" spans="1:15" ht="15.75" thickBot="1" x14ac:dyDescent="0.3">
      <c r="A34" s="132"/>
      <c r="B34" s="133"/>
      <c r="C34" s="87"/>
      <c r="D34" s="114">
        <v>2023</v>
      </c>
      <c r="E34" s="115"/>
      <c r="F34" s="116"/>
      <c r="G34" s="30">
        <f>G41</f>
        <v>3098.5</v>
      </c>
      <c r="H34" s="30">
        <f t="shared" ref="H34:K34" si="11">H41</f>
        <v>0</v>
      </c>
      <c r="I34" s="30">
        <f>I41</f>
        <v>3095.4</v>
      </c>
      <c r="J34" s="30">
        <f t="shared" si="11"/>
        <v>3.1</v>
      </c>
      <c r="K34" s="30">
        <f t="shared" si="11"/>
        <v>0</v>
      </c>
      <c r="L34" s="30">
        <v>1</v>
      </c>
      <c r="M34" s="138"/>
      <c r="N34" s="139"/>
      <c r="O34" s="14"/>
    </row>
    <row r="35" spans="1:15" ht="15.75" thickBot="1" x14ac:dyDescent="0.3">
      <c r="A35" s="132"/>
      <c r="B35" s="133"/>
      <c r="C35" s="87"/>
      <c r="D35" s="114">
        <v>2024</v>
      </c>
      <c r="E35" s="115"/>
      <c r="F35" s="116"/>
      <c r="G35" s="30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138"/>
      <c r="N35" s="139"/>
      <c r="O35" s="14"/>
    </row>
    <row r="36" spans="1:15" ht="15.75" thickBot="1" x14ac:dyDescent="0.3">
      <c r="A36" s="132"/>
      <c r="B36" s="133"/>
      <c r="C36" s="87"/>
      <c r="D36" s="114" t="s">
        <v>2</v>
      </c>
      <c r="E36" s="115"/>
      <c r="F36" s="116"/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138"/>
      <c r="N36" s="139"/>
      <c r="O36" s="14"/>
    </row>
    <row r="37" spans="1:15" ht="15.75" thickBot="1" x14ac:dyDescent="0.3">
      <c r="A37" s="134"/>
      <c r="B37" s="135"/>
      <c r="C37" s="88"/>
      <c r="D37" s="114" t="s">
        <v>3</v>
      </c>
      <c r="E37" s="115"/>
      <c r="F37" s="116"/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140"/>
      <c r="N37" s="141"/>
      <c r="O37" s="14"/>
    </row>
    <row r="38" spans="1:15" ht="15.75" thickBot="1" x14ac:dyDescent="0.3">
      <c r="A38" s="130" t="s">
        <v>56</v>
      </c>
      <c r="B38" s="131"/>
      <c r="C38" s="86" t="s">
        <v>27</v>
      </c>
      <c r="D38" s="114" t="s">
        <v>1</v>
      </c>
      <c r="E38" s="115"/>
      <c r="F38" s="116"/>
      <c r="G38" s="30">
        <f>G41</f>
        <v>3098.5</v>
      </c>
      <c r="H38" s="30">
        <f t="shared" ref="H38:K38" si="12">H41</f>
        <v>0</v>
      </c>
      <c r="I38" s="30">
        <f>SUM(I39:I44)</f>
        <v>3095.4</v>
      </c>
      <c r="J38" s="30">
        <f t="shared" si="12"/>
        <v>3.1</v>
      </c>
      <c r="K38" s="30">
        <f t="shared" si="12"/>
        <v>0</v>
      </c>
      <c r="L38" s="30" t="s">
        <v>54</v>
      </c>
      <c r="M38" s="136" t="s">
        <v>57</v>
      </c>
      <c r="N38" s="137"/>
      <c r="O38" s="14"/>
    </row>
    <row r="39" spans="1:15" ht="15.75" thickBot="1" x14ac:dyDescent="0.3">
      <c r="A39" s="132"/>
      <c r="B39" s="133"/>
      <c r="C39" s="87"/>
      <c r="D39" s="114">
        <v>2021</v>
      </c>
      <c r="E39" s="115"/>
      <c r="F39" s="116"/>
      <c r="G39" s="30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138"/>
      <c r="N39" s="139"/>
      <c r="O39" s="14"/>
    </row>
    <row r="40" spans="1:15" ht="15.75" thickBot="1" x14ac:dyDescent="0.3">
      <c r="A40" s="132"/>
      <c r="B40" s="133"/>
      <c r="C40" s="87"/>
      <c r="D40" s="114">
        <v>2022</v>
      </c>
      <c r="E40" s="115"/>
      <c r="F40" s="116"/>
      <c r="G40" s="33">
        <v>0</v>
      </c>
      <c r="H40" s="32">
        <v>0</v>
      </c>
      <c r="I40" s="32">
        <v>0</v>
      </c>
      <c r="J40" s="32">
        <v>0</v>
      </c>
      <c r="K40" s="32">
        <v>0</v>
      </c>
      <c r="L40" s="31">
        <v>0</v>
      </c>
      <c r="M40" s="138"/>
      <c r="N40" s="139"/>
      <c r="O40" s="14"/>
    </row>
    <row r="41" spans="1:15" ht="15.75" thickBot="1" x14ac:dyDescent="0.3">
      <c r="A41" s="132"/>
      <c r="B41" s="133"/>
      <c r="C41" s="87"/>
      <c r="D41" s="114">
        <v>2023</v>
      </c>
      <c r="E41" s="115"/>
      <c r="F41" s="116"/>
      <c r="G41" s="30">
        <f>SUM(H41:K41)</f>
        <v>3098.5</v>
      </c>
      <c r="H41" s="30">
        <v>0</v>
      </c>
      <c r="I41" s="30">
        <v>3095.4</v>
      </c>
      <c r="J41" s="30">
        <v>3.1</v>
      </c>
      <c r="K41" s="30">
        <v>0</v>
      </c>
      <c r="L41" s="31">
        <v>1</v>
      </c>
      <c r="M41" s="138"/>
      <c r="N41" s="139"/>
      <c r="O41" s="14"/>
    </row>
    <row r="42" spans="1:15" ht="15.75" thickBot="1" x14ac:dyDescent="0.3">
      <c r="A42" s="132"/>
      <c r="B42" s="133"/>
      <c r="C42" s="87"/>
      <c r="D42" s="114">
        <v>2024</v>
      </c>
      <c r="E42" s="115"/>
      <c r="F42" s="116"/>
      <c r="G42" s="30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138"/>
      <c r="N42" s="139"/>
      <c r="O42" s="14"/>
    </row>
    <row r="43" spans="1:15" ht="15.75" thickBot="1" x14ac:dyDescent="0.3">
      <c r="A43" s="132"/>
      <c r="B43" s="133"/>
      <c r="C43" s="87"/>
      <c r="D43" s="114" t="s">
        <v>2</v>
      </c>
      <c r="E43" s="115"/>
      <c r="F43" s="116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138"/>
      <c r="N43" s="139"/>
      <c r="O43" s="14"/>
    </row>
    <row r="44" spans="1:15" ht="15.75" thickBot="1" x14ac:dyDescent="0.3">
      <c r="A44" s="134"/>
      <c r="B44" s="135"/>
      <c r="C44" s="88"/>
      <c r="D44" s="114" t="s">
        <v>3</v>
      </c>
      <c r="E44" s="115"/>
      <c r="F44" s="116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140"/>
      <c r="N44" s="141"/>
      <c r="O44" s="14"/>
    </row>
    <row r="45" spans="1:15" ht="15.75" thickBot="1" x14ac:dyDescent="0.3">
      <c r="A45" s="114" t="s">
        <v>58</v>
      </c>
      <c r="B45" s="115"/>
      <c r="C45" s="115"/>
      <c r="D45" s="115"/>
      <c r="E45" s="115"/>
      <c r="F45" s="116"/>
      <c r="G45" s="26">
        <f>G31</f>
        <v>3098.5</v>
      </c>
      <c r="H45" s="26">
        <f t="shared" ref="H45:K45" si="13">H31</f>
        <v>0</v>
      </c>
      <c r="I45" s="26">
        <f t="shared" si="13"/>
        <v>3095.4</v>
      </c>
      <c r="J45" s="26">
        <f t="shared" si="13"/>
        <v>3.1</v>
      </c>
      <c r="K45" s="26">
        <f t="shared" si="13"/>
        <v>0</v>
      </c>
      <c r="L45" s="118"/>
      <c r="M45" s="119"/>
      <c r="N45" s="120"/>
      <c r="O45" s="14"/>
    </row>
    <row r="46" spans="1:15" ht="15.75" thickBot="1" x14ac:dyDescent="0.3">
      <c r="A46" s="121" t="s">
        <v>59</v>
      </c>
      <c r="B46" s="122"/>
      <c r="C46" s="122"/>
      <c r="D46" s="122"/>
      <c r="E46" s="123"/>
      <c r="F46" s="22" t="s">
        <v>1</v>
      </c>
      <c r="G46" s="26">
        <f>SUM(H46:K46)</f>
        <v>5988.9</v>
      </c>
      <c r="H46" s="26">
        <f>SUM(H47:H52)</f>
        <v>761.12709999999993</v>
      </c>
      <c r="I46" s="26">
        <f>SUM(I47:I52)</f>
        <v>3402.8580000000002</v>
      </c>
      <c r="J46" s="26">
        <f>SUM(J47:J52)</f>
        <v>367.91489999999999</v>
      </c>
      <c r="K46" s="26">
        <f>SUM(K47:K52)</f>
        <v>1457</v>
      </c>
      <c r="L46" s="118"/>
      <c r="M46" s="120"/>
      <c r="N46" s="86"/>
      <c r="O46" s="14"/>
    </row>
    <row r="47" spans="1:15" ht="15.75" thickBot="1" x14ac:dyDescent="0.3">
      <c r="A47" s="124"/>
      <c r="B47" s="125"/>
      <c r="C47" s="125"/>
      <c r="D47" s="125"/>
      <c r="E47" s="126"/>
      <c r="F47" s="22">
        <v>2021</v>
      </c>
      <c r="G47" s="26">
        <f t="shared" ref="G47:G52" si="14">SUM(H47:K47)</f>
        <v>499.99999999999994</v>
      </c>
      <c r="H47" s="34">
        <f>H32+H11</f>
        <v>185.2</v>
      </c>
      <c r="I47" s="34">
        <f>I32+I11</f>
        <v>89.2</v>
      </c>
      <c r="J47" s="34">
        <f t="shared" ref="J47:K47" si="15">J32+J11</f>
        <v>141.4</v>
      </c>
      <c r="K47" s="34">
        <f t="shared" si="15"/>
        <v>84.2</v>
      </c>
      <c r="L47" s="118"/>
      <c r="M47" s="120"/>
      <c r="N47" s="87"/>
      <c r="O47" s="14"/>
    </row>
    <row r="48" spans="1:15" ht="15.75" thickBot="1" x14ac:dyDescent="0.3">
      <c r="A48" s="124"/>
      <c r="B48" s="125"/>
      <c r="C48" s="125"/>
      <c r="D48" s="125"/>
      <c r="E48" s="126"/>
      <c r="F48" s="22">
        <v>2022</v>
      </c>
      <c r="G48" s="26">
        <f t="shared" si="14"/>
        <v>0</v>
      </c>
      <c r="H48" s="34">
        <f t="shared" ref="H48" si="16">H33+H12</f>
        <v>0</v>
      </c>
      <c r="I48" s="34">
        <f>I33+I14</f>
        <v>0</v>
      </c>
      <c r="J48" s="34">
        <f t="shared" ref="J48:K48" si="17">J33+J14</f>
        <v>0</v>
      </c>
      <c r="K48" s="34">
        <f t="shared" si="17"/>
        <v>0</v>
      </c>
      <c r="L48" s="102"/>
      <c r="M48" s="104"/>
      <c r="N48" s="87"/>
      <c r="O48" s="14"/>
    </row>
    <row r="49" spans="1:14" ht="15.75" thickBot="1" x14ac:dyDescent="0.3">
      <c r="A49" s="124"/>
      <c r="B49" s="125"/>
      <c r="C49" s="125"/>
      <c r="D49" s="125"/>
      <c r="E49" s="126"/>
      <c r="F49" s="22">
        <v>2023</v>
      </c>
      <c r="G49" s="26">
        <f>SUM(H49:K49)</f>
        <v>4299.7000000000007</v>
      </c>
      <c r="H49" s="34">
        <f>H34+H16</f>
        <v>352.28041999999999</v>
      </c>
      <c r="I49" s="28">
        <f>I34+I16</f>
        <v>3217.5813400000002</v>
      </c>
      <c r="J49" s="28">
        <f>J34+J16</f>
        <v>129.23823999999999</v>
      </c>
      <c r="K49" s="28">
        <f t="shared" ref="K49" si="18">K34+K16</f>
        <v>600.6</v>
      </c>
      <c r="L49" s="102"/>
      <c r="M49" s="104"/>
      <c r="N49" s="87"/>
    </row>
    <row r="50" spans="1:14" ht="15.75" thickBot="1" x14ac:dyDescent="0.3">
      <c r="A50" s="124"/>
      <c r="B50" s="125"/>
      <c r="C50" s="125"/>
      <c r="D50" s="125"/>
      <c r="E50" s="126"/>
      <c r="F50" s="22">
        <v>2024</v>
      </c>
      <c r="G50" s="26">
        <f t="shared" si="14"/>
        <v>1189.2</v>
      </c>
      <c r="H50" s="34">
        <f>H35+H17</f>
        <v>223.64668</v>
      </c>
      <c r="I50" s="28">
        <f>I35+I17</f>
        <v>96.076660000000004</v>
      </c>
      <c r="J50" s="28">
        <f t="shared" ref="J50:K50" si="19">J35+J17</f>
        <v>97.276660000000007</v>
      </c>
      <c r="K50" s="28">
        <f t="shared" si="19"/>
        <v>772.2</v>
      </c>
      <c r="L50" s="102"/>
      <c r="M50" s="104"/>
      <c r="N50" s="87"/>
    </row>
    <row r="51" spans="1:14" ht="51.75" thickBot="1" x14ac:dyDescent="0.3">
      <c r="A51" s="124"/>
      <c r="B51" s="125"/>
      <c r="C51" s="125"/>
      <c r="D51" s="125"/>
      <c r="E51" s="126"/>
      <c r="F51" s="22" t="s">
        <v>2</v>
      </c>
      <c r="G51" s="26">
        <f t="shared" si="14"/>
        <v>0</v>
      </c>
      <c r="H51" s="34">
        <f>H18</f>
        <v>0</v>
      </c>
      <c r="I51" s="34">
        <f t="shared" ref="I51:K51" si="20">I18</f>
        <v>0</v>
      </c>
      <c r="J51" s="34">
        <f t="shared" si="20"/>
        <v>0</v>
      </c>
      <c r="K51" s="34">
        <f t="shared" si="20"/>
        <v>0</v>
      </c>
      <c r="L51" s="102"/>
      <c r="M51" s="104"/>
      <c r="N51" s="87"/>
    </row>
    <row r="52" spans="1:14" ht="51.75" thickBot="1" x14ac:dyDescent="0.3">
      <c r="A52" s="127"/>
      <c r="B52" s="128"/>
      <c r="C52" s="128"/>
      <c r="D52" s="128"/>
      <c r="E52" s="129"/>
      <c r="F52" s="22" t="s">
        <v>3</v>
      </c>
      <c r="G52" s="26">
        <f t="shared" si="14"/>
        <v>0</v>
      </c>
      <c r="H52" s="34">
        <f>H37+H19</f>
        <v>0</v>
      </c>
      <c r="I52" s="34">
        <f t="shared" ref="I52:K52" si="21">I37+I19</f>
        <v>0</v>
      </c>
      <c r="J52" s="34">
        <f t="shared" si="21"/>
        <v>0</v>
      </c>
      <c r="K52" s="34">
        <f t="shared" si="21"/>
        <v>0</v>
      </c>
      <c r="L52" s="102"/>
      <c r="M52" s="104"/>
      <c r="N52" s="88"/>
    </row>
  </sheetData>
  <mergeCells count="97">
    <mergeCell ref="A8:N8"/>
    <mergeCell ref="A9:N9"/>
    <mergeCell ref="A30:N30"/>
    <mergeCell ref="I1:N2"/>
    <mergeCell ref="A3:N3"/>
    <mergeCell ref="M4:N7"/>
    <mergeCell ref="G5:K5"/>
    <mergeCell ref="G6:G7"/>
    <mergeCell ref="H6:H7"/>
    <mergeCell ref="I6:I7"/>
    <mergeCell ref="K11:K13"/>
    <mergeCell ref="L11:L13"/>
    <mergeCell ref="J21:J22"/>
    <mergeCell ref="K21:K22"/>
    <mergeCell ref="L14:L15"/>
    <mergeCell ref="M29:N29"/>
    <mergeCell ref="O7:O9"/>
    <mergeCell ref="K6:K7"/>
    <mergeCell ref="A10:A19"/>
    <mergeCell ref="B10:D19"/>
    <mergeCell ref="E10:F10"/>
    <mergeCell ref="M10:N19"/>
    <mergeCell ref="E11:F13"/>
    <mergeCell ref="G11:G13"/>
    <mergeCell ref="A4:A7"/>
    <mergeCell ref="B4:D7"/>
    <mergeCell ref="E4:F7"/>
    <mergeCell ref="G4:K4"/>
    <mergeCell ref="L4:L7"/>
    <mergeCell ref="H11:H13"/>
    <mergeCell ref="I11:I13"/>
    <mergeCell ref="J11:J13"/>
    <mergeCell ref="O10:O11"/>
    <mergeCell ref="E16:F16"/>
    <mergeCell ref="E17:F17"/>
    <mergeCell ref="E18:F18"/>
    <mergeCell ref="E19:F19"/>
    <mergeCell ref="E14:F15"/>
    <mergeCell ref="G14:G15"/>
    <mergeCell ref="H14:H15"/>
    <mergeCell ref="I14:I15"/>
    <mergeCell ref="J14:J15"/>
    <mergeCell ref="K14:K15"/>
    <mergeCell ref="L21:L22"/>
    <mergeCell ref="O17:O18"/>
    <mergeCell ref="E23:F24"/>
    <mergeCell ref="G23:G24"/>
    <mergeCell ref="H23:H24"/>
    <mergeCell ref="I23:I24"/>
    <mergeCell ref="J23:J24"/>
    <mergeCell ref="K23:K24"/>
    <mergeCell ref="L23:L24"/>
    <mergeCell ref="O19:O20"/>
    <mergeCell ref="M20:N28"/>
    <mergeCell ref="E21:F22"/>
    <mergeCell ref="G21:G22"/>
    <mergeCell ref="H21:H22"/>
    <mergeCell ref="I21:I22"/>
    <mergeCell ref="E25:F25"/>
    <mergeCell ref="E26:F26"/>
    <mergeCell ref="E27:F27"/>
    <mergeCell ref="E28:F28"/>
    <mergeCell ref="A29:F29"/>
    <mergeCell ref="A20:A28"/>
    <mergeCell ref="B20:D28"/>
    <mergeCell ref="E20:F20"/>
    <mergeCell ref="A31:B37"/>
    <mergeCell ref="C31:C37"/>
    <mergeCell ref="D31:F31"/>
    <mergeCell ref="M31:N37"/>
    <mergeCell ref="D32:F32"/>
    <mergeCell ref="D33:F33"/>
    <mergeCell ref="D34:F34"/>
    <mergeCell ref="D35:F35"/>
    <mergeCell ref="D36:F36"/>
    <mergeCell ref="D37:F37"/>
    <mergeCell ref="D39:F39"/>
    <mergeCell ref="D40:F40"/>
    <mergeCell ref="D41:F41"/>
    <mergeCell ref="D42:F42"/>
    <mergeCell ref="D43:F43"/>
    <mergeCell ref="L51:M51"/>
    <mergeCell ref="L52:M52"/>
    <mergeCell ref="D44:F44"/>
    <mergeCell ref="A45:F45"/>
    <mergeCell ref="L45:N45"/>
    <mergeCell ref="A46:E52"/>
    <mergeCell ref="L46:M46"/>
    <mergeCell ref="N46:N52"/>
    <mergeCell ref="L47:M47"/>
    <mergeCell ref="L48:M48"/>
    <mergeCell ref="L49:M49"/>
    <mergeCell ref="L50:M50"/>
    <mergeCell ref="A38:B44"/>
    <mergeCell ref="C38:C44"/>
    <mergeCell ref="D38:F38"/>
    <mergeCell ref="M38:N44"/>
  </mergeCells>
  <pageMargins left="0.7" right="0.7" top="0.75" bottom="0.75" header="0.3" footer="0.3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workbookViewId="0">
      <selection sqref="A1:H3"/>
    </sheetView>
  </sheetViews>
  <sheetFormatPr defaultRowHeight="15" x14ac:dyDescent="0.25"/>
  <cols>
    <col min="1" max="1" width="19.5703125" customWidth="1"/>
    <col min="2" max="2" width="9.28515625" bestFit="1" customWidth="1"/>
    <col min="3" max="3" width="9.5703125" bestFit="1" customWidth="1"/>
    <col min="4" max="4" width="10.85546875" bestFit="1" customWidth="1"/>
    <col min="5" max="7" width="9.28515625" bestFit="1" customWidth="1"/>
    <col min="8" max="8" width="13.7109375" customWidth="1"/>
  </cols>
  <sheetData>
    <row r="1" spans="1:8" ht="18" customHeight="1" x14ac:dyDescent="0.25">
      <c r="A1" s="89" t="s">
        <v>72</v>
      </c>
      <c r="B1" s="90"/>
      <c r="C1" s="90"/>
      <c r="D1" s="90"/>
      <c r="E1" s="90"/>
      <c r="F1" s="90"/>
      <c r="G1" s="90"/>
      <c r="H1" s="90"/>
    </row>
    <row r="2" spans="1:8" ht="33.75" customHeight="1" x14ac:dyDescent="0.25">
      <c r="A2" s="90"/>
      <c r="B2" s="90"/>
      <c r="C2" s="90"/>
      <c r="D2" s="90"/>
      <c r="E2" s="90"/>
      <c r="F2" s="90"/>
      <c r="G2" s="90"/>
      <c r="H2" s="90"/>
    </row>
    <row r="3" spans="1:8" ht="24" customHeight="1" thickBot="1" x14ac:dyDescent="0.3">
      <c r="A3" s="117"/>
      <c r="B3" s="117"/>
      <c r="C3" s="117"/>
      <c r="D3" s="117"/>
      <c r="E3" s="117"/>
      <c r="F3" s="117"/>
      <c r="G3" s="117"/>
      <c r="H3" s="117"/>
    </row>
    <row r="4" spans="1:8" ht="66.75" thickBot="1" x14ac:dyDescent="0.3">
      <c r="A4" s="35"/>
      <c r="B4" s="8">
        <v>2021</v>
      </c>
      <c r="C4" s="8">
        <v>2022</v>
      </c>
      <c r="D4" s="36">
        <v>2023</v>
      </c>
      <c r="E4" s="37">
        <v>2024</v>
      </c>
      <c r="F4" s="38" t="s">
        <v>37</v>
      </c>
      <c r="G4" s="38" t="s">
        <v>38</v>
      </c>
      <c r="H4" s="37" t="s">
        <v>1</v>
      </c>
    </row>
    <row r="5" spans="1:8" ht="50.25" thickBot="1" x14ac:dyDescent="0.3">
      <c r="A5" s="39" t="s">
        <v>39</v>
      </c>
      <c r="B5" s="40">
        <f>'Приложение 4 подпрограмма 1'!J47</f>
        <v>141.4</v>
      </c>
      <c r="C5" s="40">
        <v>0</v>
      </c>
      <c r="D5" s="41">
        <f>'Приложение 4 подпрограмма 1'!J49</f>
        <v>129.23823999999999</v>
      </c>
      <c r="E5" s="42">
        <f>'Приложение 4 подпрограмма 1'!J50</f>
        <v>97.276660000000007</v>
      </c>
      <c r="F5" s="42">
        <v>0</v>
      </c>
      <c r="G5" s="42">
        <v>0</v>
      </c>
      <c r="H5" s="43">
        <f>SUM(B5:G5)</f>
        <v>367.91489999999999</v>
      </c>
    </row>
    <row r="6" spans="1:8" ht="33.75" thickBot="1" x14ac:dyDescent="0.3">
      <c r="A6" s="39" t="s">
        <v>40</v>
      </c>
      <c r="B6" s="40">
        <f>'Приложение 4 подпрограмма 1'!H47</f>
        <v>185.2</v>
      </c>
      <c r="C6" s="40">
        <v>0</v>
      </c>
      <c r="D6" s="41">
        <f>'Приложение 4 подпрограмма 1'!H49</f>
        <v>352.28041999999999</v>
      </c>
      <c r="E6" s="42">
        <f>'Приложение 4 подпрограмма 1'!H50</f>
        <v>223.64668</v>
      </c>
      <c r="F6" s="42">
        <v>0</v>
      </c>
      <c r="G6" s="42">
        <v>0</v>
      </c>
      <c r="H6" s="43">
        <f t="shared" ref="H6:H8" si="0">SUM(B6:G6)</f>
        <v>761.12709999999993</v>
      </c>
    </row>
    <row r="7" spans="1:8" ht="33.75" thickBot="1" x14ac:dyDescent="0.3">
      <c r="A7" s="39" t="s">
        <v>5</v>
      </c>
      <c r="B7" s="44">
        <f>'Приложение 4 подпрограмма 1'!I47</f>
        <v>89.2</v>
      </c>
      <c r="C7" s="44">
        <v>0</v>
      </c>
      <c r="D7" s="41">
        <f>'Приложение 4 подпрограмма 1'!I49</f>
        <v>3217.5813400000002</v>
      </c>
      <c r="E7" s="42">
        <f>'Приложение 4 подпрограмма 1'!I50</f>
        <v>96.076660000000004</v>
      </c>
      <c r="F7" s="42">
        <v>0</v>
      </c>
      <c r="G7" s="42">
        <v>0</v>
      </c>
      <c r="H7" s="43">
        <f t="shared" si="0"/>
        <v>3402.8580000000002</v>
      </c>
    </row>
    <row r="8" spans="1:8" ht="33.75" thickBot="1" x14ac:dyDescent="0.3">
      <c r="A8" s="39" t="s">
        <v>41</v>
      </c>
      <c r="B8" s="44">
        <f>'Приложение 4 подпрограмма 1'!K47</f>
        <v>84.2</v>
      </c>
      <c r="C8" s="44">
        <v>0</v>
      </c>
      <c r="D8" s="41">
        <f>'Приложение 4 подпрограмма 1'!K49</f>
        <v>600.6</v>
      </c>
      <c r="E8" s="42">
        <f>'Приложение 4 подпрограмма 1'!K50</f>
        <v>772.2</v>
      </c>
      <c r="F8" s="42">
        <v>0</v>
      </c>
      <c r="G8" s="42">
        <v>0</v>
      </c>
      <c r="H8" s="49">
        <f t="shared" si="0"/>
        <v>1457</v>
      </c>
    </row>
    <row r="9" spans="1:8" ht="17.25" thickBot="1" x14ac:dyDescent="0.3">
      <c r="A9" s="39" t="s">
        <v>42</v>
      </c>
      <c r="B9" s="45">
        <f>SUM(B5:B8)</f>
        <v>500</v>
      </c>
      <c r="C9" s="45">
        <f t="shared" ref="C9:H9" si="1">SUM(C5:C8)</f>
        <v>0</v>
      </c>
      <c r="D9" s="45">
        <f>SUM(D5:D8)</f>
        <v>4299.7000000000007</v>
      </c>
      <c r="E9" s="45">
        <f t="shared" si="1"/>
        <v>1189.2</v>
      </c>
      <c r="F9" s="45">
        <f t="shared" si="1"/>
        <v>0</v>
      </c>
      <c r="G9" s="45">
        <f t="shared" si="1"/>
        <v>0</v>
      </c>
      <c r="H9" s="54">
        <f t="shared" si="1"/>
        <v>5988.9</v>
      </c>
    </row>
  </sheetData>
  <mergeCells count="1">
    <mergeCell ref="A1:H3"/>
  </mergeCells>
  <pageMargins left="0.7" right="0.7" top="0.75" bottom="0.75" header="0.3" footer="0.3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1" sqref="F1:I2"/>
    </sheetView>
  </sheetViews>
  <sheetFormatPr defaultRowHeight="15" x14ac:dyDescent="0.25"/>
  <cols>
    <col min="1" max="1" width="21.42578125" customWidth="1"/>
    <col min="2" max="2" width="15.28515625" customWidth="1"/>
    <col min="3" max="3" width="8.85546875" customWidth="1"/>
  </cols>
  <sheetData>
    <row r="1" spans="1:9" ht="48.75" customHeight="1" x14ac:dyDescent="0.25">
      <c r="F1" s="89" t="s">
        <v>78</v>
      </c>
      <c r="G1" s="90"/>
      <c r="H1" s="90"/>
      <c r="I1" s="90"/>
    </row>
    <row r="2" spans="1:9" ht="36" customHeight="1" thickBot="1" x14ac:dyDescent="0.3">
      <c r="F2" s="91"/>
      <c r="G2" s="91"/>
      <c r="H2" s="91"/>
      <c r="I2" s="91"/>
    </row>
    <row r="3" spans="1:9" ht="51.75" customHeight="1" thickBot="1" x14ac:dyDescent="0.3">
      <c r="A3" s="86" t="s">
        <v>64</v>
      </c>
      <c r="B3" s="56"/>
      <c r="C3" s="55" t="s">
        <v>1</v>
      </c>
      <c r="D3" s="55">
        <v>2021</v>
      </c>
      <c r="E3" s="55">
        <v>2022</v>
      </c>
      <c r="F3" s="55">
        <v>2023</v>
      </c>
      <c r="G3" s="55">
        <v>2024</v>
      </c>
      <c r="H3" s="55" t="s">
        <v>2</v>
      </c>
      <c r="I3" s="55" t="s">
        <v>3</v>
      </c>
    </row>
    <row r="4" spans="1:9" ht="39" thickBot="1" x14ac:dyDescent="0.3">
      <c r="A4" s="87"/>
      <c r="B4" s="59" t="s">
        <v>4</v>
      </c>
      <c r="C4" s="27">
        <f>SUM(D4:I4)</f>
        <v>0</v>
      </c>
      <c r="D4" s="29">
        <v>0</v>
      </c>
      <c r="E4" s="29">
        <f>'Приложение 2 программа'!E28</f>
        <v>0</v>
      </c>
      <c r="F4" s="29">
        <v>0</v>
      </c>
      <c r="G4" s="29">
        <v>0</v>
      </c>
      <c r="H4" s="29">
        <f>'Приложение 2 программа'!E31</f>
        <v>0</v>
      </c>
      <c r="I4" s="29">
        <f>'Приложение 2 программа'!E32</f>
        <v>0</v>
      </c>
    </row>
    <row r="5" spans="1:9" ht="26.25" thickBot="1" x14ac:dyDescent="0.3">
      <c r="A5" s="87"/>
      <c r="B5" s="59" t="s">
        <v>5</v>
      </c>
      <c r="C5" s="27">
        <f t="shared" ref="C5" si="0">SUM(D5:I5)</f>
        <v>0</v>
      </c>
      <c r="D5" s="29">
        <v>0</v>
      </c>
      <c r="E5" s="29">
        <f>'Приложение 2 программа'!F28</f>
        <v>0</v>
      </c>
      <c r="F5" s="29">
        <v>0</v>
      </c>
      <c r="G5" s="29">
        <v>0</v>
      </c>
      <c r="H5" s="29">
        <f>'Приложение 2 программа'!F31</f>
        <v>0</v>
      </c>
      <c r="I5" s="29">
        <f>'Приложение 2 программа'!F32</f>
        <v>0</v>
      </c>
    </row>
    <row r="6" spans="1:9" ht="39" thickBot="1" x14ac:dyDescent="0.3">
      <c r="A6" s="87"/>
      <c r="B6" s="59" t="s">
        <v>6</v>
      </c>
      <c r="C6" s="27">
        <f>SUM(D6:I6)</f>
        <v>0</v>
      </c>
      <c r="D6" s="29">
        <v>0</v>
      </c>
      <c r="E6" s="29">
        <f>'Приложение 2 программа'!G28</f>
        <v>0</v>
      </c>
      <c r="F6" s="29">
        <v>0</v>
      </c>
      <c r="G6" s="29">
        <v>0</v>
      </c>
      <c r="H6" s="29">
        <f>'Приложение 2 программа'!G31</f>
        <v>0</v>
      </c>
      <c r="I6" s="29">
        <f>'Приложение 2 программа'!G32</f>
        <v>0</v>
      </c>
    </row>
    <row r="7" spans="1:9" ht="39" thickBot="1" x14ac:dyDescent="0.3">
      <c r="A7" s="87"/>
      <c r="B7" s="59" t="s">
        <v>7</v>
      </c>
      <c r="C7" s="27">
        <f>SUM(D7:I7)</f>
        <v>2311.48</v>
      </c>
      <c r="D7" s="29">
        <f>2311.48</f>
        <v>2311.48</v>
      </c>
      <c r="E7" s="29">
        <f>'Приложение 2 программа'!H28</f>
        <v>0</v>
      </c>
      <c r="F7" s="29">
        <v>0</v>
      </c>
      <c r="G7" s="29">
        <v>0</v>
      </c>
      <c r="H7" s="29">
        <f>'Приложение 2 программа'!H31</f>
        <v>0</v>
      </c>
      <c r="I7" s="29">
        <f>'Приложение 2 программа'!H32</f>
        <v>0</v>
      </c>
    </row>
    <row r="8" spans="1:9" ht="26.25" thickBot="1" x14ac:dyDescent="0.3">
      <c r="A8" s="88"/>
      <c r="B8" s="59" t="s">
        <v>8</v>
      </c>
      <c r="C8" s="27">
        <f>SUM(D8:I8)</f>
        <v>2311.48</v>
      </c>
      <c r="D8" s="27">
        <f>SUM(D4:D7)</f>
        <v>2311.48</v>
      </c>
      <c r="E8" s="27">
        <f t="shared" ref="E8" si="1">SUM(E4:E7)</f>
        <v>0</v>
      </c>
      <c r="F8" s="27">
        <f>SUM(F4:F7)</f>
        <v>0</v>
      </c>
      <c r="G8" s="27">
        <f t="shared" ref="G8:I8" si="2">SUM(G4:G7)</f>
        <v>0</v>
      </c>
      <c r="H8" s="27">
        <f t="shared" si="2"/>
        <v>0</v>
      </c>
      <c r="I8" s="27">
        <f t="shared" si="2"/>
        <v>0</v>
      </c>
    </row>
    <row r="9" spans="1:9" ht="51.75" customHeight="1" thickBot="1" x14ac:dyDescent="0.3">
      <c r="A9" s="86" t="s">
        <v>63</v>
      </c>
      <c r="B9" s="3" t="s">
        <v>10</v>
      </c>
      <c r="C9" s="58" t="s">
        <v>1</v>
      </c>
      <c r="D9" s="58">
        <v>2021</v>
      </c>
      <c r="E9" s="58">
        <v>2022</v>
      </c>
      <c r="F9" s="58">
        <v>2023</v>
      </c>
      <c r="G9" s="58">
        <v>2024</v>
      </c>
      <c r="H9" s="58" t="s">
        <v>2</v>
      </c>
      <c r="I9" s="58" t="s">
        <v>3</v>
      </c>
    </row>
    <row r="10" spans="1:9" ht="15.75" thickBot="1" x14ac:dyDescent="0.3">
      <c r="A10" s="87"/>
      <c r="B10" s="57" t="s">
        <v>11</v>
      </c>
      <c r="C10" s="29"/>
      <c r="D10" s="29"/>
      <c r="E10" s="29"/>
      <c r="F10" s="29"/>
      <c r="G10" s="29"/>
      <c r="H10" s="29"/>
      <c r="I10" s="29"/>
    </row>
    <row r="11" spans="1:9" ht="15.75" thickBot="1" x14ac:dyDescent="0.3">
      <c r="A11" s="87"/>
      <c r="B11" s="57" t="s">
        <v>12</v>
      </c>
      <c r="C11" s="29"/>
      <c r="D11" s="29"/>
      <c r="E11" s="29"/>
      <c r="F11" s="29"/>
      <c r="G11" s="29"/>
      <c r="H11" s="29"/>
      <c r="I11" s="29"/>
    </row>
    <row r="12" spans="1:9" ht="15.75" thickBot="1" x14ac:dyDescent="0.3">
      <c r="A12" s="87"/>
      <c r="B12" s="57" t="s">
        <v>13</v>
      </c>
      <c r="C12" s="29"/>
      <c r="D12" s="29"/>
      <c r="E12" s="29"/>
      <c r="F12" s="29"/>
      <c r="G12" s="29"/>
      <c r="H12" s="29"/>
      <c r="I12" s="29"/>
    </row>
    <row r="13" spans="1:9" ht="15.75" thickBot="1" x14ac:dyDescent="0.3">
      <c r="A13" s="87"/>
      <c r="B13" s="57" t="s">
        <v>12</v>
      </c>
      <c r="C13" s="29"/>
      <c r="D13" s="29"/>
      <c r="E13" s="29"/>
      <c r="F13" s="29"/>
      <c r="G13" s="29"/>
      <c r="H13" s="29"/>
      <c r="I13" s="29"/>
    </row>
    <row r="14" spans="1:9" ht="15.75" thickBot="1" x14ac:dyDescent="0.3">
      <c r="A14" s="88"/>
      <c r="B14" s="57" t="s">
        <v>13</v>
      </c>
      <c r="C14" s="27">
        <f>C8</f>
        <v>2311.48</v>
      </c>
      <c r="D14" s="27">
        <f t="shared" ref="D14:I14" si="3">D8</f>
        <v>2311.48</v>
      </c>
      <c r="E14" s="27">
        <f t="shared" si="3"/>
        <v>0</v>
      </c>
      <c r="F14" s="27">
        <f t="shared" si="3"/>
        <v>0</v>
      </c>
      <c r="G14" s="27">
        <f t="shared" si="3"/>
        <v>0</v>
      </c>
      <c r="H14" s="27">
        <f t="shared" si="3"/>
        <v>0</v>
      </c>
      <c r="I14" s="27">
        <f t="shared" si="3"/>
        <v>0</v>
      </c>
    </row>
  </sheetData>
  <mergeCells count="3">
    <mergeCell ref="F1:I2"/>
    <mergeCell ref="A3:A8"/>
    <mergeCell ref="A9:A1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workbookViewId="0">
      <selection activeCell="G1" sqref="G1:J2"/>
    </sheetView>
  </sheetViews>
  <sheetFormatPr defaultRowHeight="15" x14ac:dyDescent="0.25"/>
  <cols>
    <col min="1" max="1" width="33.42578125" customWidth="1"/>
    <col min="5" max="5" width="12" customWidth="1"/>
    <col min="9" max="9" width="12.140625" customWidth="1"/>
    <col min="10" max="10" width="10.5703125" customWidth="1"/>
    <col min="11" max="11" width="24.5703125" customWidth="1"/>
  </cols>
  <sheetData>
    <row r="1" spans="1:11" ht="27.75" customHeight="1" x14ac:dyDescent="0.25">
      <c r="G1" s="89" t="s">
        <v>79</v>
      </c>
      <c r="H1" s="90"/>
      <c r="I1" s="90"/>
      <c r="J1" s="90"/>
    </row>
    <row r="2" spans="1:11" ht="30.75" customHeight="1" x14ac:dyDescent="0.25">
      <c r="G2" s="90"/>
      <c r="H2" s="90"/>
      <c r="I2" s="90"/>
      <c r="J2" s="90"/>
    </row>
    <row r="3" spans="1:11" ht="15.75" thickBot="1" x14ac:dyDescent="0.3">
      <c r="A3" s="176" t="s">
        <v>70</v>
      </c>
      <c r="B3" s="91"/>
      <c r="C3" s="91"/>
      <c r="D3" s="91"/>
      <c r="E3" s="91"/>
      <c r="F3" s="91"/>
      <c r="G3" s="91"/>
      <c r="H3" s="91"/>
      <c r="I3" s="91"/>
      <c r="J3" s="91"/>
    </row>
    <row r="4" spans="1:11" ht="15.75" customHeight="1" thickBot="1" x14ac:dyDescent="0.3">
      <c r="A4" s="194" t="s">
        <v>14</v>
      </c>
      <c r="B4" s="189" t="s">
        <v>15</v>
      </c>
      <c r="C4" s="197" t="s">
        <v>16</v>
      </c>
      <c r="D4" s="177"/>
      <c r="E4" s="200" t="s">
        <v>17</v>
      </c>
      <c r="F4" s="201"/>
      <c r="G4" s="201"/>
      <c r="H4" s="201"/>
      <c r="I4" s="202"/>
      <c r="J4" s="177"/>
      <c r="K4" s="177"/>
    </row>
    <row r="5" spans="1:11" ht="15.75" customHeight="1" thickBot="1" x14ac:dyDescent="0.3">
      <c r="A5" s="195"/>
      <c r="B5" s="190"/>
      <c r="C5" s="198"/>
      <c r="D5" s="178"/>
      <c r="E5" s="200" t="s">
        <v>21</v>
      </c>
      <c r="F5" s="201"/>
      <c r="G5" s="201"/>
      <c r="H5" s="201"/>
      <c r="I5" s="202"/>
      <c r="J5" s="178"/>
      <c r="K5" s="178"/>
    </row>
    <row r="6" spans="1:11" ht="44.25" customHeight="1" x14ac:dyDescent="0.25">
      <c r="A6" s="195"/>
      <c r="B6" s="190"/>
      <c r="C6" s="198"/>
      <c r="D6" s="178"/>
      <c r="E6" s="189" t="s">
        <v>1</v>
      </c>
      <c r="F6" s="186" t="s">
        <v>40</v>
      </c>
      <c r="G6" s="189" t="s">
        <v>5</v>
      </c>
      <c r="H6" s="60" t="s">
        <v>22</v>
      </c>
      <c r="I6" s="189" t="s">
        <v>7</v>
      </c>
      <c r="J6" s="178"/>
      <c r="K6" s="178"/>
    </row>
    <row r="7" spans="1:11" ht="60.75" thickBot="1" x14ac:dyDescent="0.3">
      <c r="A7" s="196"/>
      <c r="B7" s="191"/>
      <c r="C7" s="199"/>
      <c r="D7" s="179"/>
      <c r="E7" s="191"/>
      <c r="F7" s="188"/>
      <c r="G7" s="191"/>
      <c r="H7" s="61" t="s">
        <v>23</v>
      </c>
      <c r="I7" s="191"/>
      <c r="J7" s="179"/>
      <c r="K7" s="179"/>
    </row>
    <row r="8" spans="1:11" ht="32.25" customHeight="1" thickBot="1" x14ac:dyDescent="0.3">
      <c r="A8" s="180" t="s">
        <v>68</v>
      </c>
      <c r="B8" s="181"/>
      <c r="C8" s="181"/>
      <c r="D8" s="181"/>
      <c r="E8" s="181"/>
      <c r="F8" s="181"/>
      <c r="G8" s="181"/>
      <c r="H8" s="181"/>
      <c r="I8" s="181"/>
      <c r="J8" s="181"/>
      <c r="K8" s="182"/>
    </row>
    <row r="9" spans="1:11" ht="70.5" customHeight="1" thickBot="1" x14ac:dyDescent="0.3">
      <c r="A9" s="183" t="s">
        <v>69</v>
      </c>
      <c r="B9" s="184"/>
      <c r="C9" s="184"/>
      <c r="D9" s="184"/>
      <c r="E9" s="184"/>
      <c r="F9" s="184"/>
      <c r="G9" s="184"/>
      <c r="H9" s="184"/>
      <c r="I9" s="184"/>
      <c r="J9" s="184"/>
      <c r="K9" s="185"/>
    </row>
    <row r="10" spans="1:11" ht="63" customHeight="1" thickBot="1" x14ac:dyDescent="0.3">
      <c r="A10" s="186" t="s">
        <v>65</v>
      </c>
      <c r="B10" s="189" t="s">
        <v>27</v>
      </c>
      <c r="C10" s="192" t="s">
        <v>1</v>
      </c>
      <c r="D10" s="193"/>
      <c r="E10" s="71">
        <f>F10+G10+H10+I10</f>
        <v>2311.48</v>
      </c>
      <c r="F10" s="72">
        <v>0</v>
      </c>
      <c r="G10" s="73">
        <v>0</v>
      </c>
      <c r="H10" s="73">
        <v>0</v>
      </c>
      <c r="I10" s="81">
        <f>I11+I12+I13+I14+I15+I16</f>
        <v>2311.48</v>
      </c>
      <c r="J10" s="75"/>
      <c r="K10" s="203"/>
    </row>
    <row r="11" spans="1:11" ht="15.75" thickBot="1" x14ac:dyDescent="0.3">
      <c r="A11" s="187"/>
      <c r="B11" s="190"/>
      <c r="C11" s="200">
        <v>2021</v>
      </c>
      <c r="D11" s="202"/>
      <c r="E11" s="82">
        <f>I11</f>
        <v>2311.48</v>
      </c>
      <c r="F11" s="74">
        <v>0</v>
      </c>
      <c r="G11" s="74">
        <v>0</v>
      </c>
      <c r="H11" s="74">
        <v>0</v>
      </c>
      <c r="I11" s="81">
        <f>'Приложение 5 подпрограмма 2'!D8</f>
        <v>2311.48</v>
      </c>
      <c r="J11" s="78"/>
      <c r="K11" s="204"/>
    </row>
    <row r="12" spans="1:11" ht="19.5" customHeight="1" thickBot="1" x14ac:dyDescent="0.3">
      <c r="A12" s="187"/>
      <c r="B12" s="190"/>
      <c r="C12" s="200">
        <v>2022</v>
      </c>
      <c r="D12" s="202"/>
      <c r="E12" s="76">
        <v>0</v>
      </c>
      <c r="F12" s="74">
        <v>0</v>
      </c>
      <c r="G12" s="74">
        <v>0</v>
      </c>
      <c r="H12" s="74">
        <v>0</v>
      </c>
      <c r="I12" s="74">
        <v>0</v>
      </c>
      <c r="J12" s="78"/>
      <c r="K12" s="204"/>
    </row>
    <row r="13" spans="1:11" ht="15" customHeight="1" thickBot="1" x14ac:dyDescent="0.3">
      <c r="A13" s="187"/>
      <c r="B13" s="190"/>
      <c r="C13" s="200">
        <v>2023</v>
      </c>
      <c r="D13" s="202"/>
      <c r="E13" s="76">
        <v>0</v>
      </c>
      <c r="F13" s="74">
        <v>0</v>
      </c>
      <c r="G13" s="74">
        <v>0</v>
      </c>
      <c r="H13" s="74">
        <v>0</v>
      </c>
      <c r="I13" s="74">
        <v>0</v>
      </c>
      <c r="J13" s="78"/>
      <c r="K13" s="204"/>
    </row>
    <row r="14" spans="1:11" ht="15.75" thickBot="1" x14ac:dyDescent="0.3">
      <c r="A14" s="187"/>
      <c r="B14" s="190"/>
      <c r="C14" s="200">
        <v>2024</v>
      </c>
      <c r="D14" s="202"/>
      <c r="E14" s="76">
        <v>0</v>
      </c>
      <c r="F14" s="74">
        <v>0</v>
      </c>
      <c r="G14" s="74">
        <v>0</v>
      </c>
      <c r="H14" s="74">
        <v>0</v>
      </c>
      <c r="I14" s="74">
        <v>0</v>
      </c>
      <c r="J14" s="78"/>
      <c r="K14" s="204"/>
    </row>
    <row r="15" spans="1:11" ht="30" customHeight="1" thickBot="1" x14ac:dyDescent="0.3">
      <c r="A15" s="187"/>
      <c r="B15" s="190"/>
      <c r="C15" s="200" t="s">
        <v>2</v>
      </c>
      <c r="D15" s="202"/>
      <c r="E15" s="76">
        <v>0</v>
      </c>
      <c r="F15" s="74">
        <v>0</v>
      </c>
      <c r="G15" s="74">
        <v>0</v>
      </c>
      <c r="H15" s="74">
        <v>0</v>
      </c>
      <c r="I15" s="74">
        <v>0</v>
      </c>
      <c r="J15" s="78"/>
      <c r="K15" s="204"/>
    </row>
    <row r="16" spans="1:11" ht="30" customHeight="1" thickBot="1" x14ac:dyDescent="0.3">
      <c r="A16" s="188"/>
      <c r="B16" s="191"/>
      <c r="C16" s="200" t="s">
        <v>3</v>
      </c>
      <c r="D16" s="202"/>
      <c r="E16" s="76">
        <v>0</v>
      </c>
      <c r="F16" s="74">
        <v>0</v>
      </c>
      <c r="G16" s="74">
        <v>0</v>
      </c>
      <c r="H16" s="74">
        <v>0</v>
      </c>
      <c r="I16" s="74">
        <v>0</v>
      </c>
      <c r="J16" s="78"/>
      <c r="K16" s="205"/>
    </row>
    <row r="17" spans="1:11" ht="15.75" customHeight="1" thickBot="1" x14ac:dyDescent="0.3">
      <c r="A17" s="186" t="s">
        <v>66</v>
      </c>
      <c r="B17" s="186" t="s">
        <v>27</v>
      </c>
      <c r="C17" s="200"/>
      <c r="D17" s="202"/>
      <c r="E17" s="76"/>
      <c r="F17" s="74"/>
      <c r="G17" s="74"/>
      <c r="H17" s="74"/>
      <c r="I17" s="74"/>
      <c r="J17" s="78"/>
      <c r="K17" s="63"/>
    </row>
    <row r="18" spans="1:11" ht="25.5" customHeight="1" thickBot="1" x14ac:dyDescent="0.3">
      <c r="A18" s="187"/>
      <c r="B18" s="187"/>
      <c r="C18" s="192" t="s">
        <v>1</v>
      </c>
      <c r="D18" s="193"/>
      <c r="E18" s="82">
        <f>F18+G18+H18+I18</f>
        <v>2311.48</v>
      </c>
      <c r="F18" s="73">
        <v>0</v>
      </c>
      <c r="G18" s="73">
        <v>0</v>
      </c>
      <c r="H18" s="73">
        <v>0</v>
      </c>
      <c r="I18" s="81">
        <f>I11</f>
        <v>2311.48</v>
      </c>
      <c r="J18" s="75"/>
      <c r="K18" s="206"/>
    </row>
    <row r="19" spans="1:11" ht="95.25" customHeight="1" thickBot="1" x14ac:dyDescent="0.3">
      <c r="A19" s="187"/>
      <c r="B19" s="187"/>
      <c r="C19" s="200">
        <v>2021</v>
      </c>
      <c r="D19" s="202"/>
      <c r="E19" s="85">
        <f>I19</f>
        <v>2311.48</v>
      </c>
      <c r="F19" s="74">
        <v>0</v>
      </c>
      <c r="G19" s="74">
        <v>0</v>
      </c>
      <c r="H19" s="74">
        <v>0</v>
      </c>
      <c r="I19" s="80">
        <f>I11</f>
        <v>2311.48</v>
      </c>
      <c r="J19" s="78"/>
      <c r="K19" s="207"/>
    </row>
    <row r="20" spans="1:11" ht="15.75" thickBot="1" x14ac:dyDescent="0.3">
      <c r="A20" s="187"/>
      <c r="B20" s="187"/>
      <c r="C20" s="200">
        <v>2022</v>
      </c>
      <c r="D20" s="202"/>
      <c r="E20" s="76">
        <v>0</v>
      </c>
      <c r="F20" s="74">
        <v>0</v>
      </c>
      <c r="G20" s="74">
        <v>0</v>
      </c>
      <c r="H20" s="74">
        <v>0</v>
      </c>
      <c r="I20" s="74">
        <v>0</v>
      </c>
      <c r="J20" s="78"/>
      <c r="K20" s="207"/>
    </row>
    <row r="21" spans="1:11" ht="15.75" thickBot="1" x14ac:dyDescent="0.3">
      <c r="A21" s="187"/>
      <c r="B21" s="187"/>
      <c r="C21" s="200">
        <v>2023</v>
      </c>
      <c r="D21" s="202"/>
      <c r="E21" s="76">
        <v>0</v>
      </c>
      <c r="F21" s="74">
        <v>0</v>
      </c>
      <c r="G21" s="74">
        <v>0</v>
      </c>
      <c r="H21" s="74">
        <v>0</v>
      </c>
      <c r="I21" s="74">
        <v>0</v>
      </c>
      <c r="J21" s="78"/>
      <c r="K21" s="207"/>
    </row>
    <row r="22" spans="1:11" ht="15.75" thickBot="1" x14ac:dyDescent="0.3">
      <c r="A22" s="187"/>
      <c r="B22" s="187"/>
      <c r="C22" s="200">
        <v>2024</v>
      </c>
      <c r="D22" s="202"/>
      <c r="E22" s="76">
        <v>0</v>
      </c>
      <c r="F22" s="74">
        <v>0</v>
      </c>
      <c r="G22" s="74">
        <v>0</v>
      </c>
      <c r="H22" s="74">
        <v>0</v>
      </c>
      <c r="I22" s="74">
        <v>0</v>
      </c>
      <c r="J22" s="78"/>
      <c r="K22" s="207"/>
    </row>
    <row r="23" spans="1:11" ht="30" customHeight="1" thickBot="1" x14ac:dyDescent="0.3">
      <c r="A23" s="187"/>
      <c r="B23" s="187"/>
      <c r="C23" s="200" t="s">
        <v>2</v>
      </c>
      <c r="D23" s="202"/>
      <c r="E23" s="76">
        <v>0</v>
      </c>
      <c r="F23" s="74">
        <v>0</v>
      </c>
      <c r="G23" s="74">
        <v>0</v>
      </c>
      <c r="H23" s="74">
        <v>0</v>
      </c>
      <c r="I23" s="74">
        <v>0</v>
      </c>
      <c r="J23" s="78"/>
      <c r="K23" s="207"/>
    </row>
    <row r="24" spans="1:11" ht="30" customHeight="1" thickBot="1" x14ac:dyDescent="0.3">
      <c r="A24" s="188"/>
      <c r="B24" s="188"/>
      <c r="C24" s="200" t="s">
        <v>3</v>
      </c>
      <c r="D24" s="202"/>
      <c r="E24" s="76">
        <v>0</v>
      </c>
      <c r="F24" s="74">
        <v>0</v>
      </c>
      <c r="G24" s="74">
        <v>0</v>
      </c>
      <c r="H24" s="74">
        <v>0</v>
      </c>
      <c r="I24" s="74">
        <v>0</v>
      </c>
      <c r="J24" s="78"/>
      <c r="K24" s="207"/>
    </row>
    <row r="25" spans="1:11" ht="16.5" thickBot="1" x14ac:dyDescent="0.3">
      <c r="A25" s="183" t="s">
        <v>51</v>
      </c>
      <c r="B25" s="184"/>
      <c r="C25" s="184"/>
      <c r="D25" s="185"/>
      <c r="E25" s="76"/>
      <c r="F25" s="74"/>
      <c r="G25" s="74"/>
      <c r="H25" s="77"/>
      <c r="I25" s="81">
        <f>I18</f>
        <v>2311.48</v>
      </c>
      <c r="J25" s="75"/>
      <c r="K25" s="208"/>
    </row>
    <row r="26" spans="1:11" ht="219" customHeight="1" thickBot="1" x14ac:dyDescent="0.3">
      <c r="A26" s="212" t="s">
        <v>67</v>
      </c>
      <c r="B26" s="213"/>
      <c r="C26" s="214"/>
      <c r="D26" s="62" t="s">
        <v>1</v>
      </c>
      <c r="E26" s="82">
        <f>F26+G26+H26+I26</f>
        <v>2311.48</v>
      </c>
      <c r="F26" s="75">
        <v>0</v>
      </c>
      <c r="G26" s="73">
        <v>0</v>
      </c>
      <c r="H26" s="73">
        <v>0</v>
      </c>
      <c r="I26" s="83">
        <f>I25</f>
        <v>2311.48</v>
      </c>
      <c r="J26" s="71">
        <v>1</v>
      </c>
      <c r="K26" s="209" t="s">
        <v>32</v>
      </c>
    </row>
    <row r="27" spans="1:11" ht="25.5" customHeight="1" thickBot="1" x14ac:dyDescent="0.3">
      <c r="A27" s="215"/>
      <c r="B27" s="216"/>
      <c r="C27" s="217"/>
      <c r="D27" s="62">
        <v>2021</v>
      </c>
      <c r="E27" s="76">
        <f>F27+G27+H27+I27</f>
        <v>2311.48</v>
      </c>
      <c r="F27" s="78">
        <v>0</v>
      </c>
      <c r="G27" s="74">
        <v>0</v>
      </c>
      <c r="H27" s="74">
        <v>0</v>
      </c>
      <c r="I27" s="84">
        <f>I11</f>
        <v>2311.48</v>
      </c>
      <c r="J27" s="79">
        <v>1</v>
      </c>
      <c r="K27" s="210"/>
    </row>
    <row r="28" spans="1:11" ht="25.5" customHeight="1" thickBot="1" x14ac:dyDescent="0.3">
      <c r="A28" s="215"/>
      <c r="B28" s="216"/>
      <c r="C28" s="217"/>
      <c r="D28" s="62">
        <v>2022</v>
      </c>
      <c r="E28" s="76">
        <v>0</v>
      </c>
      <c r="F28" s="78">
        <v>0</v>
      </c>
      <c r="G28" s="74">
        <v>0</v>
      </c>
      <c r="H28" s="74">
        <v>0</v>
      </c>
      <c r="I28" s="79">
        <v>0</v>
      </c>
      <c r="J28" s="79">
        <v>0</v>
      </c>
      <c r="K28" s="210"/>
    </row>
    <row r="29" spans="1:11" ht="15.75" customHeight="1" thickBot="1" x14ac:dyDescent="0.3">
      <c r="A29" s="215"/>
      <c r="B29" s="216"/>
      <c r="C29" s="217"/>
      <c r="D29" s="61">
        <v>2023</v>
      </c>
      <c r="E29" s="76">
        <v>0</v>
      </c>
      <c r="F29" s="78">
        <v>0</v>
      </c>
      <c r="G29" s="74">
        <v>0</v>
      </c>
      <c r="H29" s="74">
        <v>0</v>
      </c>
      <c r="I29" s="79">
        <v>0</v>
      </c>
      <c r="J29" s="79">
        <v>0</v>
      </c>
      <c r="K29" s="210"/>
    </row>
    <row r="30" spans="1:11" ht="27.75" customHeight="1" thickBot="1" x14ac:dyDescent="0.3">
      <c r="A30" s="215"/>
      <c r="B30" s="216"/>
      <c r="C30" s="217"/>
      <c r="D30" s="61">
        <v>2024</v>
      </c>
      <c r="E30" s="76">
        <v>0</v>
      </c>
      <c r="F30" s="78">
        <v>0</v>
      </c>
      <c r="G30" s="74">
        <v>0</v>
      </c>
      <c r="H30" s="74">
        <v>0</v>
      </c>
      <c r="I30" s="79">
        <v>0</v>
      </c>
      <c r="J30" s="79">
        <v>0</v>
      </c>
      <c r="K30" s="210"/>
    </row>
    <row r="31" spans="1:11" ht="64.5" customHeight="1" thickBot="1" x14ac:dyDescent="0.3">
      <c r="A31" s="215"/>
      <c r="B31" s="216"/>
      <c r="C31" s="217"/>
      <c r="D31" s="61" t="s">
        <v>2</v>
      </c>
      <c r="E31" s="76">
        <v>0</v>
      </c>
      <c r="F31" s="78">
        <v>0</v>
      </c>
      <c r="G31" s="74">
        <v>0</v>
      </c>
      <c r="H31" s="74">
        <v>0</v>
      </c>
      <c r="I31" s="79">
        <v>0</v>
      </c>
      <c r="J31" s="79">
        <v>0</v>
      </c>
      <c r="K31" s="210"/>
    </row>
    <row r="32" spans="1:11" ht="66" customHeight="1" thickBot="1" x14ac:dyDescent="0.3">
      <c r="A32" s="218"/>
      <c r="B32" s="219"/>
      <c r="C32" s="220"/>
      <c r="D32" s="61" t="s">
        <v>3</v>
      </c>
      <c r="E32" s="76">
        <v>0</v>
      </c>
      <c r="F32" s="78">
        <v>0</v>
      </c>
      <c r="G32" s="74">
        <v>0</v>
      </c>
      <c r="H32" s="74">
        <v>0</v>
      </c>
      <c r="I32" s="79">
        <v>0</v>
      </c>
      <c r="J32" s="79">
        <v>0</v>
      </c>
      <c r="K32" s="211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4"/>
    </row>
    <row r="42" spans="1:1" x14ac:dyDescent="0.25">
      <c r="A42" s="14"/>
    </row>
    <row r="43" spans="1:1" x14ac:dyDescent="0.25">
      <c r="A43" s="14"/>
    </row>
    <row r="44" spans="1:1" x14ac:dyDescent="0.25">
      <c r="A44" s="14"/>
    </row>
    <row r="45" spans="1:1" x14ac:dyDescent="0.25">
      <c r="A45" s="14"/>
    </row>
    <row r="46" spans="1:1" x14ac:dyDescent="0.25">
      <c r="A46" s="14"/>
    </row>
    <row r="47" spans="1:1" x14ac:dyDescent="0.25">
      <c r="A47" s="14"/>
    </row>
    <row r="48" spans="1:1" x14ac:dyDescent="0.25">
      <c r="A48" s="14"/>
    </row>
  </sheetData>
  <mergeCells count="39">
    <mergeCell ref="K26:K32"/>
    <mergeCell ref="C24:D24"/>
    <mergeCell ref="A25:D25"/>
    <mergeCell ref="C22:D22"/>
    <mergeCell ref="C23:D23"/>
    <mergeCell ref="A17:A24"/>
    <mergeCell ref="B17:B24"/>
    <mergeCell ref="A26:C32"/>
    <mergeCell ref="K10:K16"/>
    <mergeCell ref="C11:D11"/>
    <mergeCell ref="C12:D12"/>
    <mergeCell ref="C13:D13"/>
    <mergeCell ref="C18:D18"/>
    <mergeCell ref="K18:K25"/>
    <mergeCell ref="C19:D19"/>
    <mergeCell ref="C20:D20"/>
    <mergeCell ref="C16:D16"/>
    <mergeCell ref="C17:D17"/>
    <mergeCell ref="C21:D21"/>
    <mergeCell ref="A10:A16"/>
    <mergeCell ref="B10:B16"/>
    <mergeCell ref="C10:D10"/>
    <mergeCell ref="G6:G7"/>
    <mergeCell ref="I6:I7"/>
    <mergeCell ref="A4:A7"/>
    <mergeCell ref="B4:B7"/>
    <mergeCell ref="C4:D7"/>
    <mergeCell ref="E4:I4"/>
    <mergeCell ref="E5:I5"/>
    <mergeCell ref="E6:E7"/>
    <mergeCell ref="F6:F7"/>
    <mergeCell ref="C14:D14"/>
    <mergeCell ref="C15:D15"/>
    <mergeCell ref="K4:K7"/>
    <mergeCell ref="A8:K8"/>
    <mergeCell ref="A9:K9"/>
    <mergeCell ref="G1:J2"/>
    <mergeCell ref="A3:J3"/>
    <mergeCell ref="J4:J7"/>
  </mergeCells>
  <pageMargins left="0.7" right="0.7" top="0.75" bottom="0.75" header="0.3" footer="0.3"/>
  <pageSetup paperSize="9" scale="8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workbookViewId="0">
      <selection sqref="A1:H3"/>
    </sheetView>
  </sheetViews>
  <sheetFormatPr defaultRowHeight="15" x14ac:dyDescent="0.25"/>
  <cols>
    <col min="1" max="1" width="19.5703125" customWidth="1"/>
    <col min="2" max="3" width="9.5703125" bestFit="1" customWidth="1"/>
    <col min="4" max="4" width="10.85546875" bestFit="1" customWidth="1"/>
    <col min="5" max="7" width="9.28515625" bestFit="1" customWidth="1"/>
    <col min="8" max="8" width="13.7109375" customWidth="1"/>
  </cols>
  <sheetData>
    <row r="1" spans="1:8" ht="18" customHeight="1" x14ac:dyDescent="0.25">
      <c r="A1" s="89" t="s">
        <v>73</v>
      </c>
      <c r="B1" s="90"/>
      <c r="C1" s="90"/>
      <c r="D1" s="90"/>
      <c r="E1" s="90"/>
      <c r="F1" s="90"/>
      <c r="G1" s="90"/>
      <c r="H1" s="90"/>
    </row>
    <row r="2" spans="1:8" ht="33.75" customHeight="1" x14ac:dyDescent="0.25">
      <c r="A2" s="90"/>
      <c r="B2" s="90"/>
      <c r="C2" s="90"/>
      <c r="D2" s="90"/>
      <c r="E2" s="90"/>
      <c r="F2" s="90"/>
      <c r="G2" s="90"/>
      <c r="H2" s="90"/>
    </row>
    <row r="3" spans="1:8" ht="24" customHeight="1" thickBot="1" x14ac:dyDescent="0.3">
      <c r="A3" s="117"/>
      <c r="B3" s="117"/>
      <c r="C3" s="117"/>
      <c r="D3" s="117"/>
      <c r="E3" s="117"/>
      <c r="F3" s="117"/>
      <c r="G3" s="117"/>
      <c r="H3" s="117"/>
    </row>
    <row r="4" spans="1:8" ht="66.75" thickBot="1" x14ac:dyDescent="0.3">
      <c r="A4" s="35"/>
      <c r="B4" s="8">
        <v>2021</v>
      </c>
      <c r="C4" s="8">
        <v>2022</v>
      </c>
      <c r="D4" s="36">
        <v>2023</v>
      </c>
      <c r="E4" s="37">
        <v>2024</v>
      </c>
      <c r="F4" s="38" t="s">
        <v>37</v>
      </c>
      <c r="G4" s="38" t="s">
        <v>38</v>
      </c>
      <c r="H4" s="37" t="s">
        <v>1</v>
      </c>
    </row>
    <row r="5" spans="1:8" ht="50.25" thickBot="1" x14ac:dyDescent="0.3">
      <c r="A5" s="39" t="s">
        <v>39</v>
      </c>
      <c r="B5" s="64">
        <v>0</v>
      </c>
      <c r="C5" s="64">
        <v>0</v>
      </c>
      <c r="D5" s="65">
        <v>0</v>
      </c>
      <c r="E5" s="66">
        <v>0</v>
      </c>
      <c r="F5" s="66">
        <v>0</v>
      </c>
      <c r="G5" s="66">
        <v>0</v>
      </c>
      <c r="H5" s="67">
        <f>SUM(B5:G5)</f>
        <v>0</v>
      </c>
    </row>
    <row r="6" spans="1:8" ht="33.75" thickBot="1" x14ac:dyDescent="0.3">
      <c r="A6" s="39" t="s">
        <v>40</v>
      </c>
      <c r="B6" s="64">
        <v>0</v>
      </c>
      <c r="C6" s="64">
        <v>0</v>
      </c>
      <c r="D6" s="65">
        <v>0</v>
      </c>
      <c r="E6" s="66">
        <v>0</v>
      </c>
      <c r="F6" s="66">
        <v>0</v>
      </c>
      <c r="G6" s="66">
        <v>0</v>
      </c>
      <c r="H6" s="67">
        <f t="shared" ref="H6:H8" si="0">SUM(B6:G6)</f>
        <v>0</v>
      </c>
    </row>
    <row r="7" spans="1:8" ht="33.75" thickBot="1" x14ac:dyDescent="0.3">
      <c r="A7" s="39" t="s">
        <v>5</v>
      </c>
      <c r="B7" s="64">
        <v>0</v>
      </c>
      <c r="C7" s="64">
        <v>0</v>
      </c>
      <c r="D7" s="65">
        <v>0</v>
      </c>
      <c r="E7" s="66">
        <v>0</v>
      </c>
      <c r="F7" s="66">
        <v>0</v>
      </c>
      <c r="G7" s="66">
        <v>0</v>
      </c>
      <c r="H7" s="67">
        <f t="shared" si="0"/>
        <v>0</v>
      </c>
    </row>
    <row r="8" spans="1:8" ht="33.75" thickBot="1" x14ac:dyDescent="0.3">
      <c r="A8" s="39" t="s">
        <v>41</v>
      </c>
      <c r="B8" s="64">
        <f>'Приложение 6 подпрограмма 2'!I27</f>
        <v>2311.48</v>
      </c>
      <c r="C8" s="64">
        <v>0</v>
      </c>
      <c r="D8" s="65">
        <v>0</v>
      </c>
      <c r="E8" s="66">
        <v>0</v>
      </c>
      <c r="F8" s="66">
        <v>0</v>
      </c>
      <c r="G8" s="66">
        <v>0</v>
      </c>
      <c r="H8" s="68">
        <f t="shared" si="0"/>
        <v>2311.48</v>
      </c>
    </row>
    <row r="9" spans="1:8" ht="17.25" thickBot="1" x14ac:dyDescent="0.3">
      <c r="A9" s="39" t="s">
        <v>42</v>
      </c>
      <c r="B9" s="69">
        <f>SUM(B5:B8)</f>
        <v>2311.48</v>
      </c>
      <c r="C9" s="69">
        <f t="shared" ref="C9:H9" si="1">SUM(C5:C8)</f>
        <v>0</v>
      </c>
      <c r="D9" s="69">
        <f t="shared" si="1"/>
        <v>0</v>
      </c>
      <c r="E9" s="69">
        <f t="shared" si="1"/>
        <v>0</v>
      </c>
      <c r="F9" s="69">
        <f t="shared" si="1"/>
        <v>0</v>
      </c>
      <c r="G9" s="69">
        <f t="shared" si="1"/>
        <v>0</v>
      </c>
      <c r="H9" s="70">
        <f t="shared" si="1"/>
        <v>2311.48</v>
      </c>
    </row>
  </sheetData>
  <mergeCells count="1">
    <mergeCell ref="A1:H3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Приложение 1 программа</vt:lpstr>
      <vt:lpstr>Приложение 2 программа</vt:lpstr>
      <vt:lpstr>обоснование программа</vt:lpstr>
      <vt:lpstr>Приложение 3 подпрограмма 1</vt:lpstr>
      <vt:lpstr>Приложение 4 подпрограмма 1</vt:lpstr>
      <vt:lpstr>обоснование подпрограммы 1</vt:lpstr>
      <vt:lpstr>Приложение 5 подпрограмма 2</vt:lpstr>
      <vt:lpstr>Приложение 6 подпрограмма 2</vt:lpstr>
      <vt:lpstr>обоснование подпрограммы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2024-04-03T08:34:55Z</dcterms:modified>
</cp:coreProperties>
</file>