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9-2010" sheetId="1" r:id="rId1"/>
  </sheets>
  <definedNames>
    <definedName name="_xlnm.Print_Titles" localSheetId="0">'2009-2010'!$11:$14</definedName>
    <definedName name="_xlnm.Print_Area" localSheetId="0">'2009-2010'!$D$1:$M$136</definedName>
  </definedNames>
  <calcPr fullCalcOnLoad="1" fullPrecision="0"/>
</workbook>
</file>

<file path=xl/sharedStrings.xml><?xml version="1.0" encoding="utf-8"?>
<sst xmlns="http://schemas.openxmlformats.org/spreadsheetml/2006/main" count="250" uniqueCount="189">
  <si>
    <t>тыс. руб.</t>
  </si>
  <si>
    <t>Бюджет на 
2009 год</t>
  </si>
  <si>
    <t>Бюджет на 
2010 год</t>
  </si>
  <si>
    <t>Наименование показателей</t>
  </si>
  <si>
    <t>Безвозмездные поступления от других бюджетов бюджетной системы Российской Федерации</t>
  </si>
  <si>
    <t>Субвенции на осуществление отдельных государственных полномочий по поддержке сельскохозяйственного производства - всего</t>
  </si>
  <si>
    <t xml:space="preserve">в том числе: </t>
  </si>
  <si>
    <t xml:space="preserve">        на осуществление управленических функций органами местного самоуправления</t>
  </si>
  <si>
    <t>Субсидии на обеспечение условий для развития физической культуры и массового спорта</t>
  </si>
  <si>
    <t>Субсидии на реализоцию мероприятий областной целевой программы " Модернизация коммунальной инфраструктуры Томской области в 2006-2010 годах"</t>
  </si>
  <si>
    <t xml:space="preserve">Коды бюджетной классификации  Российской Федерации </t>
  </si>
  <si>
    <t>2 02 01001 05 0000 151</t>
  </si>
  <si>
    <t>2 02 02024 05 0000 151</t>
  </si>
  <si>
    <t>2 02 02999 05 0000 151</t>
  </si>
  <si>
    <t xml:space="preserve">2 02 02999 05 0000 151 </t>
  </si>
  <si>
    <t>2 02 03021 05 0000 151</t>
  </si>
  <si>
    <t>2 02 03024 05 0000 151</t>
  </si>
  <si>
    <t>2 02 03027 05 0000 151</t>
  </si>
  <si>
    <t xml:space="preserve">2 02 03024 05 0000 151 </t>
  </si>
  <si>
    <t>2 02 04012 05 0000 151</t>
  </si>
  <si>
    <t>Дотации на выравнивание  бюджетной обеспеченности из областного фонда финансовой поддержки муниципальных районов</t>
  </si>
  <si>
    <t xml:space="preserve">Субсидии на индексацию оплаты трудаработников  муниципальных бюджетных учреждений 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</si>
  <si>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</si>
  <si>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2 02 03046 05 0000 151</t>
  </si>
  <si>
    <t xml:space="preserve">Субсидии на компенсацию расходов по организации теплоснабжения энергоснабжающими организациями, использующими в качестве  топлива  нефть или мазут  </t>
  </si>
  <si>
    <t xml:space="preserve">Отчет </t>
  </si>
  <si>
    <t xml:space="preserve"> об исполнении доходной части </t>
  </si>
  <si>
    <t xml:space="preserve">местного бюджета Первомайского района </t>
  </si>
  <si>
    <t xml:space="preserve"> ВСЕГО ДОХОДОВ </t>
  </si>
  <si>
    <t>Налоговые и неналоговые доходы</t>
  </si>
  <si>
    <t>1 00 00000 00 0000 000</t>
  </si>
  <si>
    <t>2 00 00000 00 0000 00</t>
  </si>
  <si>
    <t xml:space="preserve">План </t>
  </si>
  <si>
    <t xml:space="preserve">% исполнения </t>
  </si>
  <si>
    <t>Налоговые доходы</t>
  </si>
  <si>
    <t>1 01 02000 01 0000 000</t>
  </si>
  <si>
    <t>Налог на доходы физических лиц</t>
  </si>
  <si>
    <t>1 05 02000 02 0000 000</t>
  </si>
  <si>
    <t>Единый налог на вмененный доход для отдельных видов деятельности</t>
  </si>
  <si>
    <t>1 05 03000 01 0000 000</t>
  </si>
  <si>
    <t>Единый сельскохозяйственный налог</t>
  </si>
  <si>
    <t>1 06 01000 00 0000 000</t>
  </si>
  <si>
    <t>Налог на имущество физических лиц</t>
  </si>
  <si>
    <t>1 06 02000 02 0000 000</t>
  </si>
  <si>
    <t>Налог на имущество организаций</t>
  </si>
  <si>
    <t>1 06 04000 02 0000 000</t>
  </si>
  <si>
    <t>Транспортный налог</t>
  </si>
  <si>
    <t>1 06 06000 00 0000 000</t>
  </si>
  <si>
    <t>Земельный налог</t>
  </si>
  <si>
    <t>1 07 01000 01 0000 000</t>
  </si>
  <si>
    <t>Налог на добычу полезных ископаемых</t>
  </si>
  <si>
    <t>1 08 00000 00 0000 000</t>
  </si>
  <si>
    <t xml:space="preserve">Государственная пошлина 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</si>
  <si>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</si>
  <si>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</si>
  <si>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Неналоговые доходы</t>
  </si>
  <si>
    <t>1 11 00000 00 0000 000</t>
  </si>
  <si>
    <t xml:space="preserve">Доходы от использования имущества, находящегося в государственной и муниципальной  собственности </t>
  </si>
  <si>
    <t>1 11 03000 00 0000 000</t>
  </si>
  <si>
    <t>Проценты полученные от предоставления бюджетных кредитов внутри страны</t>
  </si>
  <si>
    <t>1 11 05010 00 0000 000</t>
  </si>
  <si>
    <t>Арендная плата за земли.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</t>
  </si>
  <si>
    <t>1 11 05020 00 0000 000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</si>
  <si>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</t>
  </si>
  <si>
    <t>1 11 05030 00 0000 000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</si>
  <si>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</si>
  <si>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1 11 09000 00 0000 000</t>
  </si>
  <si>
    <t>Прочие доходы от использования имущества и прав, находящихся в государственной и муниципальной собственности</t>
  </si>
  <si>
    <t>1 12 01000 01 0000 000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</si>
  <si>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</si>
  <si>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</si>
  <si>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 в том числе: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</si>
  <si>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</si>
  <si>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</si>
  <si>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</si>
  <si>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томп числе казенных)</t>
  </si>
  <si>
    <t>1 16 00000 00 0000 000</t>
  </si>
  <si>
    <t xml:space="preserve">Штрафы, санкции, возмещение ущерба </t>
  </si>
  <si>
    <t>1 17 00000 00 0000 000</t>
  </si>
  <si>
    <t>Невыясненные поступления</t>
  </si>
  <si>
    <t>Приложение 1</t>
  </si>
  <si>
    <t>Исполнено</t>
  </si>
  <si>
    <t>Распоряжение Администрации томской области "денежная премия за 2-е место в конкурсе на лучшее муниципальное образовани е по профилактике правонарушений"</t>
  </si>
  <si>
    <t xml:space="preserve">Субвенции на осуществление отдельных государственных полномочий  по расчету и предоставлению дотаций поселениям Томской области за счет средств областного бюджета </t>
  </si>
  <si>
    <t xml:space="preserve">         на возмещение затрат на производство и реализацию молока и молочной продукции</t>
  </si>
  <si>
    <t xml:space="preserve">        на возмещение затрат по внесению органических удобрений</t>
  </si>
  <si>
    <t xml:space="preserve">     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</si>
  <si>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1 19 00000 00 0000 000</t>
  </si>
  <si>
    <t>Возврат остатков субсидий и субвенций прошлых лет</t>
  </si>
  <si>
    <t xml:space="preserve">2 02 03046 05 0000 151 </t>
  </si>
  <si>
    <t>2 02 03055 05 0000 151</t>
  </si>
  <si>
    <t xml:space="preserve">2 02 01003 05 0000 151 </t>
  </si>
  <si>
    <t>Межбюджетные трансферты на поддержку мер по обеспечению сбалансированности местных бюджетов</t>
  </si>
  <si>
    <t xml:space="preserve">2 02 03064 05 0000 151 </t>
  </si>
  <si>
    <t>2 02 04025 05 0000 151</t>
  </si>
  <si>
    <t>Межбюджетные трансферты на комплектование книжных фондов библиотек муниципальных образований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</si>
  <si>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учреждениях</t>
  </si>
  <si>
    <t xml:space="preserve">      на предоставление субсидий на поддержку экономически значимой региональной программы развития молочного скотоводства (областные)</t>
  </si>
  <si>
    <t>Субсидии на оплату труда руководителям и специалистам муниципальных учреждений культуры и искусства,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</si>
  <si>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на осуществление ежемесячной выплаты денежных средств  приемным семьям на содержание детей</t>
  </si>
  <si>
    <t xml:space="preserve">Субвенции на обеспечение государственных  гарантий прав граждан на получение общедоступного и бесплатного дошкольного, начального общего, основного 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 </t>
  </si>
  <si>
    <t>Субвенции на осуществление отдельных государственных полномочий по созданию и обеспечению деятельности административных комиссий Томской области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</si>
  <si>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</si>
  <si>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 xml:space="preserve">Субвенции на выплату ежемесячного вознаграждения за выполнение функций классного руководителя педагогическим работникам муниципальных образовательных учреждений Томской области   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</si>
  <si>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</si>
  <si>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выплату доплат к ежемесячному вознаграждению за  выполнение функций классного руководителя педагогическим работникам  муниципальных образовательных учреждений  Томской области в классах с наполняемостью более 25 человек</t>
  </si>
  <si>
    <t xml:space="preserve">Субвенции на осуществление отдельных государственных полномочий  по хранению, комплектованию, учету и использованию  архивных документов, относящихся к собственности  Томской области </t>
  </si>
  <si>
    <t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</si>
  <si>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 xml:space="preserve">       на предоставление субсидий гражданам на возмещение затрат по искусственному осеменению коров</t>
  </si>
  <si>
    <t xml:space="preserve">    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кооперативах,  в 2005-2010 годах на срок до 8 лет</t>
  </si>
  <si>
    <t>Субвенции на денежные выплаты медицинскому персоналу  фельдшерско-акушерских пунктов, врачам, фельдшерам и медицинским сёстрам  скорой медицинской помощи</t>
  </si>
  <si>
    <t>Субвенции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</si>
  <si>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Субсидии бюджетам муниципальных образований Томской области на организацию отдыха детей в каникулярное время</t>
  </si>
  <si>
    <t>2 02 02077 05 0000 151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</si>
  <si>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ФЦП "Социальное развитие села до 2012г" 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</si>
  <si>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ФЦП "Социальное развитие села до 2012г"  Субсидии бюджетам на обеспечение  жильем граждан РФ, проживающих и работающих в сельской местности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</si>
  <si>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 ФЦП "Социальное развитие села до 2012г"  Софинансирование объектов капстроительства государственной собственности субъектов РФ (объектов капстроительства собственности муниципальных образований "Мероприятия по развитию водоснабжения в сельской местности наружные водопроводные сети центральной части с.Первомайского"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</si>
  <si>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</si>
  <si>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</si>
  <si>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закупку автотранспортных средств и коммунальной техники</t>
  </si>
  <si>
    <t>Субсидия на дорожную деятельность в отношении автомобильных дорог  местного значения,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</si>
  <si>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Субсидия на проведение социологических исследований</t>
  </si>
  <si>
    <t>Субсидия на приобретение автобусов для организации подвоза обучающихся в муниципальные общеобразовательные учреждения Томской области</t>
  </si>
  <si>
    <t>Субсидия ОЦП "Социальное развитие села до 2012г. Обеспечение жильем молодых семей и молодых специалистов, проживающих и работающих в сельской местности</t>
  </si>
  <si>
    <t>ОЦП "Социальное развитие села до 2012 года" Субсидия на софинансирование объектов капитального строительства собственности муниципальных образований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</si>
  <si>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</si>
  <si>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</si>
  <si>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1 13 00000 00 0000 000</t>
  </si>
  <si>
    <t>Доходы от оказания платных услуг и компенсации затрат государства</t>
  </si>
  <si>
    <t>1 18 00000 00 0000 000</t>
  </si>
  <si>
    <t xml:space="preserve">Доходы от возврата остатков субсидий и субвенций прошлых лет </t>
  </si>
  <si>
    <t xml:space="preserve">2 02 03024 05 0000 151   </t>
  </si>
  <si>
    <t>2 02 04999 05 0000 151</t>
  </si>
  <si>
    <t>Межбюджетные трансферты на выплату степендий Губернатора Томской области лучшим учителям муниципальных образовательных учреждений Томской облатси</t>
  </si>
  <si>
    <t>2 02 03026 05 0000 151</t>
  </si>
  <si>
    <t xml:space="preserve">Субвенции на осуществление отдельных государственных полномочий 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 </t>
  </si>
  <si>
    <t>Межбюджетные трансферты на введение новых систем оплаты труда работников муниципальных бюджетных учреждений</t>
  </si>
  <si>
    <t>Межбюджетные трансферты на введение новых систем оплаты труда (Отдел культуры)</t>
  </si>
  <si>
    <t>Межбюджетные трансферты на обеспечение оснащения автобусов для организации подвоза обучающихся в муниципальных образовательных учреждениях ремнями безопасности</t>
  </si>
  <si>
    <t>2 02 02085 05 0000 151</t>
  </si>
  <si>
    <t>2 02 02102 05 0000 151</t>
  </si>
  <si>
    <t>2 02 02105 05 0000 151</t>
  </si>
  <si>
    <t>Субсидия на проведение противоаварийных мероприятий в зданиях муниципальных образовательных учреждениях (Ремонт школы п.Новый)</t>
  </si>
  <si>
    <t>Субсидия на ремонт и переустройство жилых помещений участников и инвалидов ВОВ, награжденных знаком "Жителю блокадного Ленинграда", бывших несовершеннолетних узников концлагерей, вдов погибших (умерших) участников ВОВ</t>
  </si>
  <si>
    <t>Субсидия на строительство (приобретение) жилых помещений для целей расселения аварийного жилищного фонда</t>
  </si>
  <si>
    <t>Субсидия по распоряжению АТО по ликвидации последствий стихийных бедмтвий и других чрезвычайных ситуаций для бурения водозаборной скважины в п.Улу-Юл Первомайского района</t>
  </si>
  <si>
    <t>Субсидия из резервного фонда АТО для учреждений культуры</t>
  </si>
  <si>
    <t>Субсидия по распоряжению АТО по вопросу реконструкции моста через р.Туендат</t>
  </si>
  <si>
    <t>Субсидия по распоряжению АТО по вопросу аварийно-восстановительных работ кровли жилых домов и кровли зданий СОШ в с.Комсомольск</t>
  </si>
  <si>
    <t>Субсидия по распоряжению АТО по вопросу оказания материальной помощи жителям с.Комсомольск, ст.Балагачево, д.Балагачево, пострадавшим от урагана с градом 23.08.2010г.</t>
  </si>
  <si>
    <t>Субсидия на создание условий управления многоквартирными домами</t>
  </si>
  <si>
    <t>Субсидия по распоряжению АТО на реконструкцию кинотеатра "Чулым"</t>
  </si>
  <si>
    <t>Субсидия по распоряжению АТО на ремонт систем водоснабжения и котельного оборудования</t>
  </si>
  <si>
    <t>Субсидия бюджетам муниципальных образований Томской области на организацию отдыха детей в каникулярное время</t>
  </si>
  <si>
    <t>ОЦП "Социальное развитие села до 2012года" Субсидии на осуществление мероприятий по обеспечению жильем граждан РФ, проживающих в сельской местности</t>
  </si>
  <si>
    <t>2 02 03002 05 0000 151</t>
  </si>
  <si>
    <t>Субвенция на осуществление полномочий по подготовке проведения статистических переписей</t>
  </si>
  <si>
    <t>Субвенция на изменение, дополнение списков присяжных заседателей</t>
  </si>
  <si>
    <t>Субвенция на осуществление отдельных государственных полномочий на обеспечение одеждой, обувью либо выдачу единовременного денежного посодия детям-сиротам и детям, оставшимся без попечения родителей выпускников МОУ</t>
  </si>
  <si>
    <t>Субвенция на осуществление отдельных государственных полномочий по созданию и обеспечению деятельности административных комиссий Томской области</t>
  </si>
  <si>
    <t xml:space="preserve">Субвенции на осущесствление отдельных государственных полномочий по организации и осуществлению деятельности по опеке и попечительству  в Томской облати </t>
  </si>
  <si>
    <t>Субвенции на осуществление  отдельных государственных полномочий по организации и осуществлению деятельности по опеке и попечительству в Томской области (от социальной защиты)</t>
  </si>
  <si>
    <t xml:space="preserve">Субвенции на осуществление отдельных государственных полномочий на осуществление  ежемесячной выплаты  денежных средств 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 попечительством ), в приемной семье и продолжающих обучение в муниципальных образовательных учреждениях 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</si>
  <si>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 области из малоимущих семей</t>
  </si>
  <si>
    <t xml:space="preserve">2 02 02009 05 0000 151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</si>
  <si>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</si>
  <si>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Субсидия на строительство теплотрассы от УТ-3 до проектируемого жилого здания по у.. Ленинской 69 в с.Первомайское Первомайского района Томской области</t>
  </si>
  <si>
    <t>Субсидия по распоряжению АТО № 181-ра от 18.03.2010г. на приобретение автобусов для Куяновского и Сергеевского сельских поселений</t>
  </si>
  <si>
    <t>Субсидия по распоряжению АТО № 92-р -в от 16.12.2010г. на укрепление материально-технической базы Сергеевская СОШ</t>
  </si>
  <si>
    <t>Субсидия по распоряжению АТО № 46 от 12.08.2010г. на укрепление материально-технической базы (школы и библиотека)</t>
  </si>
  <si>
    <t>Субсидия по распоряжению АТО № 735-ра от 27.08.2010г. на подготовку и применение комплекса обработки избирательных бюллетений при проведениии выборов в органы местного самоуправления</t>
  </si>
  <si>
    <t>Субсидия на строительство угольной котельной в п.Улу-Юл</t>
  </si>
  <si>
    <t>Субсидия по распоряжению АТО для муниципального образовательного учреждения "Комсомольская СОШ" на укрепление материально-технической базы</t>
  </si>
  <si>
    <t>Субсидия по распоряжению АТО на благоустройство закрытых рынков ддля проведения ярмарок выходного дня</t>
  </si>
  <si>
    <t>Субсидия по распоряжению АТО по вопросу оказания единовременной материальной помощи жителям, пострадавших от весеннего половодья в апреле-мае 2010 года</t>
  </si>
  <si>
    <t>Субсидия на развитие инфраструктуры дошкольного образования муниципальных образований Томской области</t>
  </si>
  <si>
    <t>Субсидия по распоряжению АТО по вопросу приобретения дизеля-гинератора</t>
  </si>
  <si>
    <t>Субсидия по распоряжению администрации Томской области от 10.08.2010г. № 682-ра "Уничтожение очагов дикоростущей конопли</t>
  </si>
  <si>
    <t>ОЦП "Социальное развитие села до 2012года" Субсидии на осуществление мероприятий по развитию водоснабжения в сельской местности на наружный водопровод к жилым домам МКП "Молодежный" в с.Первомайское"</t>
  </si>
  <si>
    <t xml:space="preserve">202 03015 05 0000 151 </t>
  </si>
  <si>
    <t>Субвенция на осуществление полномочий по первичному учету на территориях, где отсутствуют военные комиссариаты</t>
  </si>
  <si>
    <t>Субвенция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 кроме железнодорожного транспорта) по городским и пригородным маршрутам</t>
  </si>
  <si>
    <t>Субсидия по распоряжению АТО на оказание гражданам единовременной материальной помощи и проведение неотложных аварийно-восстановительных работ</t>
  </si>
  <si>
    <t>Межбюджетные трансферты на выплату денежного поощрения коллективу МОУТО внедряющих  инновационные образовательные программы, победившие в конкурсном отборе</t>
  </si>
  <si>
    <t>за  2010 год</t>
  </si>
  <si>
    <t>2 07 05000 05 0000 180</t>
  </si>
  <si>
    <t>Прочие безвозмездные поступления в бюджет муниципальных районов</t>
  </si>
  <si>
    <t>к решению Думы Первомайского района</t>
  </si>
  <si>
    <t xml:space="preserve">                                                                                      от      28.04.2011  № 51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</si>
</sst>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00000"/>
    <numFmt numFmtId="174" formatCode="0.0000000"/>
    <numFmt numFmtId="175" formatCode="0.00000"/>
    <numFmt numFmtId="176" formatCode="#,##0.000"/>
  </numFmts>
  <fonts count="29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i/>
      <sz val="11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64" fontId="1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3" fillId="24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 wrapText="1"/>
    </xf>
    <xf numFmtId="165" fontId="3" fillId="24" borderId="12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3" fontId="3" fillId="0" borderId="22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/>
    </xf>
    <xf numFmtId="3" fontId="3" fillId="24" borderId="12" xfId="0" applyNumberFormat="1" applyFont="1" applyFill="1" applyBorder="1" applyAlignment="1">
      <alignment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 vertical="center" wrapText="1"/>
    </xf>
    <xf numFmtId="165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3" fillId="24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64" fontId="3" fillId="24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/>
    </xf>
    <xf numFmtId="164" fontId="3" fillId="24" borderId="12" xfId="0" applyNumberFormat="1" applyFont="1" applyFill="1" applyBorder="1" applyAlignment="1">
      <alignment horizontal="center"/>
    </xf>
    <xf numFmtId="164" fontId="3" fillId="24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3" fontId="10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165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165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10" fillId="0" borderId="21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99"/>
  <sheetViews>
    <sheetView tabSelected="1" zoomScale="80" zoomScaleNormal="80" zoomScalePageLayoutView="0" workbookViewId="0" topLeftCell="A11">
      <pane ySplit="1290" topLeftCell="BM1" activePane="bottomLeft" state="split"/>
      <selection pane="topLeft" activeCell="I45" sqref="I45"/>
      <selection pane="bottomLeft" activeCell="D6" sqref="D6:M6"/>
    </sheetView>
  </sheetViews>
  <sheetFormatPr defaultColWidth="9.00390625" defaultRowHeight="12.75"/>
  <cols>
    <col min="1" max="1" width="0.37109375" style="3" customWidth="1"/>
    <col min="2" max="3" width="9.125" style="3" hidden="1" customWidth="1"/>
    <col min="4" max="4" width="23.375" style="3" customWidth="1"/>
    <col min="5" max="5" width="51.625" style="1" customWidth="1"/>
    <col min="6" max="6" width="12.625" style="2" customWidth="1"/>
    <col min="7" max="7" width="12.75390625" style="2" hidden="1" customWidth="1"/>
    <col min="8" max="8" width="11.625" style="2" hidden="1" customWidth="1"/>
    <col min="9" max="9" width="12.625" style="3" customWidth="1"/>
    <col min="10" max="10" width="10.875" style="3" hidden="1" customWidth="1"/>
    <col min="11" max="11" width="0" style="3" hidden="1" customWidth="1"/>
    <col min="12" max="12" width="2.875" style="3" hidden="1" customWidth="1"/>
    <col min="13" max="13" width="7.75390625" style="3" customWidth="1"/>
    <col min="14" max="16384" width="9.125" style="3" customWidth="1"/>
  </cols>
  <sheetData>
    <row r="1" spans="4:13" s="2" customFormat="1" ht="18.75">
      <c r="D1" s="29"/>
      <c r="E1" s="116" t="s">
        <v>80</v>
      </c>
      <c r="F1" s="116"/>
      <c r="G1" s="116"/>
      <c r="H1" s="116"/>
      <c r="I1" s="116"/>
      <c r="J1" s="116"/>
      <c r="K1" s="116"/>
      <c r="L1" s="116"/>
      <c r="M1" s="116"/>
    </row>
    <row r="2" spans="4:13" s="2" customFormat="1" ht="18.75">
      <c r="D2" s="29"/>
      <c r="E2" s="116" t="s">
        <v>187</v>
      </c>
      <c r="F2" s="116"/>
      <c r="G2" s="116"/>
      <c r="H2" s="116"/>
      <c r="I2" s="116"/>
      <c r="J2" s="116"/>
      <c r="K2" s="116"/>
      <c r="L2" s="116"/>
      <c r="M2" s="116"/>
    </row>
    <row r="3" spans="4:13" s="2" customFormat="1" ht="18.75">
      <c r="D3" s="29"/>
      <c r="E3" s="116" t="s">
        <v>188</v>
      </c>
      <c r="F3" s="116"/>
      <c r="G3" s="116"/>
      <c r="H3" s="116"/>
      <c r="I3" s="116"/>
      <c r="J3" s="116"/>
      <c r="K3" s="116"/>
      <c r="L3" s="116"/>
      <c r="M3" s="116"/>
    </row>
    <row r="4" spans="4:13" s="2" customFormat="1" ht="18.75">
      <c r="D4" s="29"/>
      <c r="E4" s="116"/>
      <c r="F4" s="116"/>
      <c r="G4" s="116"/>
      <c r="H4" s="116"/>
      <c r="I4" s="29"/>
      <c r="J4" s="29"/>
      <c r="K4" s="29"/>
      <c r="L4" s="29"/>
      <c r="M4" s="29"/>
    </row>
    <row r="5" spans="4:13" s="2" customFormat="1" ht="18.75">
      <c r="D5" s="29"/>
      <c r="E5" s="30"/>
      <c r="F5" s="31"/>
      <c r="G5" s="31"/>
      <c r="H5" s="31"/>
      <c r="I5" s="29"/>
      <c r="J5" s="29"/>
      <c r="K5" s="29"/>
      <c r="L5" s="29"/>
      <c r="M5" s="29"/>
    </row>
    <row r="6" spans="4:13" s="2" customFormat="1" ht="18.75">
      <c r="D6" s="124" t="s">
        <v>25</v>
      </c>
      <c r="E6" s="124"/>
      <c r="F6" s="124"/>
      <c r="G6" s="124"/>
      <c r="H6" s="124"/>
      <c r="I6" s="124"/>
      <c r="J6" s="124"/>
      <c r="K6" s="124"/>
      <c r="L6" s="124"/>
      <c r="M6" s="124"/>
    </row>
    <row r="7" spans="4:13" s="2" customFormat="1" ht="18.75">
      <c r="D7" s="124" t="s">
        <v>26</v>
      </c>
      <c r="E7" s="124"/>
      <c r="F7" s="124"/>
      <c r="G7" s="124"/>
      <c r="H7" s="124"/>
      <c r="I7" s="124"/>
      <c r="J7" s="124"/>
      <c r="K7" s="124"/>
      <c r="L7" s="124"/>
      <c r="M7" s="124"/>
    </row>
    <row r="8" spans="4:13" s="2" customFormat="1" ht="18.75">
      <c r="D8" s="124" t="s">
        <v>27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4:13" s="2" customFormat="1" ht="18.75">
      <c r="D9" s="124" t="s">
        <v>184</v>
      </c>
      <c r="E9" s="124"/>
      <c r="F9" s="124"/>
      <c r="G9" s="124"/>
      <c r="H9" s="124"/>
      <c r="I9" s="124"/>
      <c r="J9" s="124"/>
      <c r="K9" s="124"/>
      <c r="L9" s="124"/>
      <c r="M9" s="124"/>
    </row>
    <row r="10" spans="4:13" s="2" customFormat="1" ht="15" customHeight="1">
      <c r="D10" s="29"/>
      <c r="E10" s="123" t="s">
        <v>0</v>
      </c>
      <c r="F10" s="123"/>
      <c r="G10" s="123"/>
      <c r="H10" s="123"/>
      <c r="I10" s="123"/>
      <c r="J10" s="123"/>
      <c r="K10" s="123"/>
      <c r="L10" s="123"/>
      <c r="M10" s="123"/>
    </row>
    <row r="11" spans="4:13" s="2" customFormat="1" ht="10.5" customHeight="1">
      <c r="D11" s="125" t="s">
        <v>10</v>
      </c>
      <c r="E11" s="128" t="s">
        <v>3</v>
      </c>
      <c r="F11" s="131" t="s">
        <v>32</v>
      </c>
      <c r="G11" s="131" t="s">
        <v>1</v>
      </c>
      <c r="H11" s="117" t="s">
        <v>2</v>
      </c>
      <c r="I11" s="117" t="s">
        <v>81</v>
      </c>
      <c r="J11" s="99"/>
      <c r="K11" s="99"/>
      <c r="L11" s="99"/>
      <c r="M11" s="120" t="s">
        <v>33</v>
      </c>
    </row>
    <row r="12" spans="4:13" s="2" customFormat="1" ht="9" customHeight="1">
      <c r="D12" s="126"/>
      <c r="E12" s="129"/>
      <c r="F12" s="131"/>
      <c r="G12" s="131"/>
      <c r="H12" s="121"/>
      <c r="I12" s="118"/>
      <c r="J12" s="99"/>
      <c r="K12" s="99"/>
      <c r="L12" s="99"/>
      <c r="M12" s="120"/>
    </row>
    <row r="13" spans="4:13" s="2" customFormat="1" ht="45" customHeight="1">
      <c r="D13" s="127"/>
      <c r="E13" s="130"/>
      <c r="F13" s="131"/>
      <c r="G13" s="131"/>
      <c r="H13" s="122"/>
      <c r="I13" s="119"/>
      <c r="J13" s="99"/>
      <c r="K13" s="99"/>
      <c r="L13" s="99"/>
      <c r="M13" s="120"/>
    </row>
    <row r="14" spans="4:13" s="4" customFormat="1" ht="16.5" customHeight="1">
      <c r="D14" s="100">
        <v>1</v>
      </c>
      <c r="E14" s="34">
        <v>2</v>
      </c>
      <c r="F14" s="35">
        <v>3</v>
      </c>
      <c r="G14" s="35">
        <v>3</v>
      </c>
      <c r="H14" s="36">
        <v>4</v>
      </c>
      <c r="I14" s="100">
        <v>4</v>
      </c>
      <c r="J14" s="100"/>
      <c r="K14" s="100"/>
      <c r="L14" s="100"/>
      <c r="M14" s="100">
        <v>5</v>
      </c>
    </row>
    <row r="15" spans="4:13" s="4" customFormat="1" ht="21" customHeight="1">
      <c r="D15" s="33"/>
      <c r="E15" s="32" t="s">
        <v>28</v>
      </c>
      <c r="F15" s="101">
        <f>F16+F44</f>
        <v>469288.3</v>
      </c>
      <c r="G15" s="101">
        <f>G16+G44</f>
        <v>10000</v>
      </c>
      <c r="H15" s="101">
        <f>H16+H44</f>
        <v>10000</v>
      </c>
      <c r="I15" s="101">
        <f>I16+I44</f>
        <v>467664.7</v>
      </c>
      <c r="J15" s="101"/>
      <c r="K15" s="101"/>
      <c r="L15" s="101"/>
      <c r="M15" s="101">
        <v>96.1</v>
      </c>
    </row>
    <row r="16" spans="4:13" s="5" customFormat="1" ht="27" customHeight="1">
      <c r="D16" s="106" t="s">
        <v>30</v>
      </c>
      <c r="E16" s="37" t="s">
        <v>29</v>
      </c>
      <c r="F16" s="102">
        <f>F17+F28</f>
        <v>84476</v>
      </c>
      <c r="G16" s="102">
        <f>G17+G28</f>
        <v>0</v>
      </c>
      <c r="H16" s="102">
        <f>H17+H28</f>
        <v>0</v>
      </c>
      <c r="I16" s="107">
        <f>I17+I28</f>
        <v>84557.7</v>
      </c>
      <c r="J16" s="108"/>
      <c r="K16" s="108"/>
      <c r="L16" s="108"/>
      <c r="M16" s="101">
        <f>I16*100/F16</f>
        <v>100.1</v>
      </c>
    </row>
    <row r="17" spans="4:13" s="5" customFormat="1" ht="24.75" customHeight="1">
      <c r="D17" s="106"/>
      <c r="E17" s="37" t="s">
        <v>34</v>
      </c>
      <c r="F17" s="39">
        <f>F18+F19+F20+F21+F22+F24+F23+F25+F26+F27</f>
        <v>77150.9</v>
      </c>
      <c r="G17" s="39">
        <f>G18+G19+G20+G21+G22+G24+G23+G25+G26+G27</f>
        <v>0</v>
      </c>
      <c r="H17" s="39">
        <f>H18+H19+H20+H21+H22+H24+H23+H25+H26+H27</f>
        <v>0</v>
      </c>
      <c r="I17" s="109">
        <f>I18+I19+I20+I21+I22+I24+I23+I25+I26+I27</f>
        <v>77322.4</v>
      </c>
      <c r="J17" s="110"/>
      <c r="K17" s="110"/>
      <c r="L17" s="110"/>
      <c r="M17" s="111">
        <f>I17*100/F17</f>
        <v>100.2</v>
      </c>
    </row>
    <row r="18" spans="4:13" s="5" customFormat="1" ht="17.25" customHeight="1">
      <c r="D18" s="40" t="s">
        <v>35</v>
      </c>
      <c r="E18" s="38" t="s">
        <v>36</v>
      </c>
      <c r="F18" s="39">
        <v>70122.4</v>
      </c>
      <c r="G18" s="39"/>
      <c r="H18" s="39"/>
      <c r="I18" s="109">
        <v>70292.1</v>
      </c>
      <c r="J18" s="110"/>
      <c r="K18" s="110"/>
      <c r="L18" s="110"/>
      <c r="M18" s="111">
        <f aca="true" t="shared" si="0" ref="M18:M43">I18*100/F18</f>
        <v>100.2</v>
      </c>
    </row>
    <row r="19" spans="4:13" s="5" customFormat="1" ht="41.25" customHeight="1">
      <c r="D19" s="40" t="s">
        <v>37</v>
      </c>
      <c r="E19" s="38" t="s">
        <v>38</v>
      </c>
      <c r="F19" s="39">
        <v>2390</v>
      </c>
      <c r="G19" s="39"/>
      <c r="H19" s="39"/>
      <c r="I19" s="112">
        <v>2390.8</v>
      </c>
      <c r="J19" s="110"/>
      <c r="K19" s="110"/>
      <c r="L19" s="110"/>
      <c r="M19" s="111">
        <f t="shared" si="0"/>
        <v>100</v>
      </c>
    </row>
    <row r="20" spans="4:13" s="5" customFormat="1" ht="24.75" customHeight="1">
      <c r="D20" s="40" t="s">
        <v>39</v>
      </c>
      <c r="E20" s="38" t="s">
        <v>40</v>
      </c>
      <c r="F20" s="39">
        <v>5.7</v>
      </c>
      <c r="G20" s="39"/>
      <c r="H20" s="39"/>
      <c r="I20" s="109">
        <v>6.4</v>
      </c>
      <c r="J20" s="110"/>
      <c r="K20" s="110"/>
      <c r="L20" s="110"/>
      <c r="M20" s="111">
        <f t="shared" si="0"/>
        <v>112.3</v>
      </c>
    </row>
    <row r="21" spans="4:13" s="5" customFormat="1" ht="14.25" customHeight="1" hidden="1">
      <c r="D21" s="40" t="s">
        <v>41</v>
      </c>
      <c r="E21" s="38" t="s">
        <v>42</v>
      </c>
      <c r="F21" s="39"/>
      <c r="G21" s="39"/>
      <c r="H21" s="39"/>
      <c r="I21" s="109"/>
      <c r="J21" s="110"/>
      <c r="K21" s="110"/>
      <c r="L21" s="110"/>
      <c r="M21" s="111" t="e">
        <f t="shared" si="0"/>
        <v>#DIV/0!</v>
      </c>
    </row>
    <row r="22" spans="4:13" s="5" customFormat="1" ht="14.25" customHeight="1" hidden="1">
      <c r="D22" s="40" t="s">
        <v>43</v>
      </c>
      <c r="E22" s="38" t="s">
        <v>44</v>
      </c>
      <c r="F22" s="39"/>
      <c r="G22" s="39"/>
      <c r="H22" s="39"/>
      <c r="I22" s="109"/>
      <c r="J22" s="110"/>
      <c r="K22" s="110"/>
      <c r="L22" s="110"/>
      <c r="M22" s="111" t="e">
        <f t="shared" si="0"/>
        <v>#DIV/0!</v>
      </c>
    </row>
    <row r="23" spans="4:13" s="5" customFormat="1" ht="12.75" customHeight="1" hidden="1">
      <c r="D23" s="40" t="s">
        <v>45</v>
      </c>
      <c r="E23" s="38" t="s">
        <v>46</v>
      </c>
      <c r="F23" s="39"/>
      <c r="G23" s="39"/>
      <c r="H23" s="39"/>
      <c r="I23" s="109"/>
      <c r="J23" s="110"/>
      <c r="K23" s="110"/>
      <c r="L23" s="110"/>
      <c r="M23" s="111" t="e">
        <f t="shared" si="0"/>
        <v>#DIV/0!</v>
      </c>
    </row>
    <row r="24" spans="4:13" s="5" customFormat="1" ht="0.75" customHeight="1" hidden="1">
      <c r="D24" s="40" t="s">
        <v>47</v>
      </c>
      <c r="E24" s="38" t="s">
        <v>48</v>
      </c>
      <c r="F24" s="39"/>
      <c r="G24" s="39"/>
      <c r="H24" s="39"/>
      <c r="I24" s="109"/>
      <c r="J24" s="110"/>
      <c r="K24" s="110"/>
      <c r="L24" s="110"/>
      <c r="M24" s="111" t="e">
        <f t="shared" si="0"/>
        <v>#DIV/0!</v>
      </c>
    </row>
    <row r="25" spans="4:13" s="5" customFormat="1" ht="26.25" customHeight="1">
      <c r="D25" s="40" t="s">
        <v>49</v>
      </c>
      <c r="E25" s="38" t="s">
        <v>50</v>
      </c>
      <c r="F25" s="39">
        <v>84</v>
      </c>
      <c r="G25" s="39"/>
      <c r="H25" s="39"/>
      <c r="I25" s="109">
        <v>84.3</v>
      </c>
      <c r="J25" s="110"/>
      <c r="K25" s="110"/>
      <c r="L25" s="110"/>
      <c r="M25" s="111">
        <f t="shared" si="0"/>
        <v>100.4</v>
      </c>
    </row>
    <row r="26" spans="4:13" s="5" customFormat="1" ht="24" customHeight="1">
      <c r="D26" s="40" t="s">
        <v>51</v>
      </c>
      <c r="E26" s="38" t="s">
        <v>52</v>
      </c>
      <c r="F26" s="39">
        <v>4556</v>
      </c>
      <c r="G26" s="39"/>
      <c r="H26" s="39"/>
      <c r="I26" s="109">
        <v>4556</v>
      </c>
      <c r="J26" s="110"/>
      <c r="K26" s="110"/>
      <c r="L26" s="110"/>
      <c r="M26" s="111">
        <f t="shared" si="0"/>
        <v>100</v>
      </c>
    </row>
    <row r="27" spans="4:13" s="5" customFormat="1" ht="57" customHeight="1">
      <c r="D27" s="40" t="s">
        <v>53</v>
      </c>
      <c r="E27" s="38" t="s">
        <v>54</v>
      </c>
      <c r="F27" s="39">
        <v>-7.2</v>
      </c>
      <c r="G27" s="39"/>
      <c r="H27" s="39"/>
      <c r="I27" s="109">
        <v>-7.2</v>
      </c>
      <c r="J27" s="110"/>
      <c r="K27" s="110"/>
      <c r="L27" s="110"/>
      <c r="M27" s="111"/>
    </row>
    <row r="28" spans="4:13" s="5" customFormat="1" ht="22.5" customHeight="1">
      <c r="D28" s="40"/>
      <c r="E28" s="37" t="s">
        <v>55</v>
      </c>
      <c r="F28" s="39">
        <f>F29+F35+F37+F40+F41+F43+F36+F42</f>
        <v>7325.1</v>
      </c>
      <c r="G28" s="39">
        <f>G29+G35+G37+G40+G41</f>
        <v>0</v>
      </c>
      <c r="H28" s="39">
        <f>H29+H35+H37+H40+H41</f>
        <v>0</v>
      </c>
      <c r="I28" s="109">
        <v>7235.3</v>
      </c>
      <c r="J28" s="110"/>
      <c r="K28" s="110"/>
      <c r="L28" s="110"/>
      <c r="M28" s="111">
        <f t="shared" si="0"/>
        <v>98.8</v>
      </c>
    </row>
    <row r="29" spans="4:13" s="5" customFormat="1" ht="59.25" customHeight="1">
      <c r="D29" s="40" t="s">
        <v>56</v>
      </c>
      <c r="E29" s="38" t="s">
        <v>57</v>
      </c>
      <c r="F29" s="39">
        <v>2488.3</v>
      </c>
      <c r="G29" s="39"/>
      <c r="H29" s="39"/>
      <c r="I29" s="109">
        <v>2500.8</v>
      </c>
      <c r="J29" s="110"/>
      <c r="K29" s="110"/>
      <c r="L29" s="110"/>
      <c r="M29" s="111">
        <f t="shared" si="0"/>
        <v>100.5</v>
      </c>
    </row>
    <row r="30" spans="4:13" s="5" customFormat="1" ht="43.5" customHeight="1">
      <c r="D30" s="40" t="s">
        <v>58</v>
      </c>
      <c r="E30" s="38" t="s">
        <v>59</v>
      </c>
      <c r="F30" s="39">
        <v>1.1</v>
      </c>
      <c r="G30" s="39"/>
      <c r="H30" s="39"/>
      <c r="I30" s="109">
        <v>1.1</v>
      </c>
      <c r="J30" s="110"/>
      <c r="K30" s="110"/>
      <c r="L30" s="110"/>
      <c r="M30" s="111">
        <f t="shared" si="0"/>
        <v>100</v>
      </c>
    </row>
    <row r="31" spans="4:13" s="5" customFormat="1" ht="113.25" customHeight="1">
      <c r="D31" s="40" t="s">
        <v>60</v>
      </c>
      <c r="E31" s="38" t="s">
        <v>61</v>
      </c>
      <c r="F31" s="39">
        <v>1506</v>
      </c>
      <c r="G31" s="39"/>
      <c r="H31" s="39"/>
      <c r="I31" s="109">
        <v>1517.2</v>
      </c>
      <c r="J31" s="110"/>
      <c r="K31" s="110"/>
      <c r="L31" s="110"/>
      <c r="M31" s="111">
        <f t="shared" si="0"/>
        <v>100.7</v>
      </c>
    </row>
    <row r="32" spans="4:13" s="5" customFormat="1" ht="116.25" customHeight="1">
      <c r="D32" s="40" t="s">
        <v>62</v>
      </c>
      <c r="E32" s="38" t="s">
        <v>63</v>
      </c>
      <c r="F32" s="39">
        <v>9</v>
      </c>
      <c r="G32" s="39"/>
      <c r="H32" s="39"/>
      <c r="I32" s="109">
        <v>9.6</v>
      </c>
      <c r="J32" s="110"/>
      <c r="K32" s="110"/>
      <c r="L32" s="110"/>
      <c r="M32" s="111">
        <f t="shared" si="0"/>
        <v>106.7</v>
      </c>
    </row>
    <row r="33" spans="4:13" s="5" customFormat="1" ht="110.25" customHeight="1">
      <c r="D33" s="40" t="s">
        <v>64</v>
      </c>
      <c r="E33" s="38" t="s">
        <v>65</v>
      </c>
      <c r="F33" s="39">
        <v>972</v>
      </c>
      <c r="G33" s="39"/>
      <c r="H33" s="39"/>
      <c r="I33" s="109">
        <v>972.5</v>
      </c>
      <c r="J33" s="110"/>
      <c r="K33" s="110"/>
      <c r="L33" s="110"/>
      <c r="M33" s="111">
        <f t="shared" si="0"/>
        <v>100.1</v>
      </c>
    </row>
    <row r="34" spans="4:13" s="5" customFormat="1" ht="22.5" customHeight="1" hidden="1">
      <c r="D34" s="40" t="s">
        <v>66</v>
      </c>
      <c r="E34" s="38" t="s">
        <v>67</v>
      </c>
      <c r="F34" s="39"/>
      <c r="G34" s="39"/>
      <c r="H34" s="39"/>
      <c r="I34" s="109"/>
      <c r="J34" s="110"/>
      <c r="K34" s="110"/>
      <c r="L34" s="110"/>
      <c r="M34" s="111" t="e">
        <f t="shared" si="0"/>
        <v>#DIV/0!</v>
      </c>
    </row>
    <row r="35" spans="4:13" s="5" customFormat="1" ht="41.25" customHeight="1">
      <c r="D35" s="40" t="s">
        <v>68</v>
      </c>
      <c r="E35" s="38" t="s">
        <v>69</v>
      </c>
      <c r="F35" s="39">
        <v>126.4</v>
      </c>
      <c r="G35" s="39"/>
      <c r="H35" s="39"/>
      <c r="I35" s="109">
        <v>126.4</v>
      </c>
      <c r="J35" s="110"/>
      <c r="K35" s="110"/>
      <c r="L35" s="110"/>
      <c r="M35" s="111">
        <f t="shared" si="0"/>
        <v>100</v>
      </c>
    </row>
    <row r="36" spans="4:13" s="5" customFormat="1" ht="41.25" customHeight="1">
      <c r="D36" s="40" t="s">
        <v>127</v>
      </c>
      <c r="E36" s="38" t="s">
        <v>128</v>
      </c>
      <c r="F36" s="39">
        <v>42.5</v>
      </c>
      <c r="G36" s="39"/>
      <c r="H36" s="39"/>
      <c r="I36" s="109">
        <v>42.5</v>
      </c>
      <c r="J36" s="110"/>
      <c r="K36" s="110"/>
      <c r="L36" s="110"/>
      <c r="M36" s="111">
        <f t="shared" si="0"/>
        <v>100</v>
      </c>
    </row>
    <row r="37" spans="4:13" s="5" customFormat="1" ht="45" customHeight="1">
      <c r="D37" s="40" t="s">
        <v>70</v>
      </c>
      <c r="E37" s="38" t="s">
        <v>71</v>
      </c>
      <c r="F37" s="39">
        <v>275.2</v>
      </c>
      <c r="G37" s="39"/>
      <c r="H37" s="39"/>
      <c r="I37" s="109">
        <v>275.9</v>
      </c>
      <c r="J37" s="110"/>
      <c r="K37" s="110"/>
      <c r="L37" s="110"/>
      <c r="M37" s="111">
        <f t="shared" si="0"/>
        <v>100.3</v>
      </c>
    </row>
    <row r="38" spans="4:13" s="5" customFormat="1" ht="138" customHeight="1">
      <c r="D38" s="40" t="s">
        <v>72</v>
      </c>
      <c r="E38" s="38" t="s">
        <v>73</v>
      </c>
      <c r="F38" s="39">
        <v>142.9</v>
      </c>
      <c r="G38" s="39"/>
      <c r="H38" s="39"/>
      <c r="I38" s="109">
        <v>143</v>
      </c>
      <c r="J38" s="110"/>
      <c r="K38" s="110"/>
      <c r="L38" s="110"/>
      <c r="M38" s="111">
        <f t="shared" si="0"/>
        <v>100.1</v>
      </c>
    </row>
    <row r="39" spans="4:13" s="5" customFormat="1" ht="141" customHeight="1">
      <c r="D39" s="40" t="s">
        <v>74</v>
      </c>
      <c r="E39" s="38" t="s">
        <v>75</v>
      </c>
      <c r="F39" s="39">
        <v>132.2</v>
      </c>
      <c r="G39" s="39"/>
      <c r="H39" s="39"/>
      <c r="I39" s="109">
        <v>132.9</v>
      </c>
      <c r="J39" s="110"/>
      <c r="K39" s="110"/>
      <c r="L39" s="110"/>
      <c r="M39" s="111">
        <f t="shared" si="0"/>
        <v>100.5</v>
      </c>
    </row>
    <row r="40" spans="4:13" s="5" customFormat="1" ht="21" customHeight="1">
      <c r="D40" s="40" t="s">
        <v>76</v>
      </c>
      <c r="E40" s="38" t="s">
        <v>77</v>
      </c>
      <c r="F40" s="39">
        <v>2153</v>
      </c>
      <c r="G40" s="39"/>
      <c r="H40" s="39"/>
      <c r="I40" s="109">
        <v>2055.6</v>
      </c>
      <c r="J40" s="110"/>
      <c r="K40" s="110"/>
      <c r="L40" s="110"/>
      <c r="M40" s="111">
        <f t="shared" si="0"/>
        <v>95.5</v>
      </c>
    </row>
    <row r="41" spans="4:13" s="5" customFormat="1" ht="21.75" customHeight="1">
      <c r="D41" s="40" t="s">
        <v>78</v>
      </c>
      <c r="E41" s="38" t="s">
        <v>79</v>
      </c>
      <c r="F41" s="39">
        <v>187</v>
      </c>
      <c r="G41" s="39"/>
      <c r="H41" s="39"/>
      <c r="I41" s="109">
        <v>181.3</v>
      </c>
      <c r="J41" s="110"/>
      <c r="K41" s="110"/>
      <c r="L41" s="110"/>
      <c r="M41" s="111">
        <f t="shared" si="0"/>
        <v>97</v>
      </c>
    </row>
    <row r="42" spans="4:13" s="5" customFormat="1" ht="39" customHeight="1">
      <c r="D42" s="98" t="s">
        <v>129</v>
      </c>
      <c r="E42" s="38" t="s">
        <v>130</v>
      </c>
      <c r="F42" s="39">
        <v>4104</v>
      </c>
      <c r="G42" s="39"/>
      <c r="H42" s="39"/>
      <c r="I42" s="109">
        <v>4104</v>
      </c>
      <c r="J42" s="113"/>
      <c r="K42" s="113"/>
      <c r="L42" s="113"/>
      <c r="M42" s="111">
        <f t="shared" si="0"/>
        <v>100</v>
      </c>
    </row>
    <row r="43" spans="4:13" s="5" customFormat="1" ht="41.25" customHeight="1">
      <c r="D43" s="98" t="s">
        <v>87</v>
      </c>
      <c r="E43" s="38" t="s">
        <v>88</v>
      </c>
      <c r="F43" s="39">
        <v>-2051.3</v>
      </c>
      <c r="G43" s="39"/>
      <c r="H43" s="39"/>
      <c r="I43" s="109">
        <v>-2051.3</v>
      </c>
      <c r="J43" s="113"/>
      <c r="K43" s="113"/>
      <c r="L43" s="113"/>
      <c r="M43" s="111">
        <f t="shared" si="0"/>
        <v>100</v>
      </c>
    </row>
    <row r="44" spans="4:13" s="5" customFormat="1" ht="58.5" customHeight="1">
      <c r="D44" s="104" t="s">
        <v>31</v>
      </c>
      <c r="E44" s="105" t="s">
        <v>4</v>
      </c>
      <c r="F44" s="103">
        <f>F45+F46+F47+F49+F50+F51+F52+F53+F54+F55+F56+F57+F58+F59+F60+F61+F62+F63+F64+F65+F66+F67+F68+F69+F70+F71+F72+F75+F76+F77+F78+F79+F80+F81+F82+F83+F84+F85+F86+F87+F88+F89+F91+F92+F93+F94+F95+F96+F97+F99+F100+F101+F103+F104+F105+F106+F107+F108+F109+F110+F111+F120+F121+F125+F129+F131+F133+F134+F135+F136+F138+F139+F140</f>
        <v>384812.3</v>
      </c>
      <c r="G44" s="103">
        <f>G45+G46+G47+G49+G50+G51+G52+G53+G54+G55+G56+G57+G58+G59+G60+G61+G62+G63+G64+G65+G66+G67+G68+G69+G70+G71+G72+G75+G76+G77+G78+G79+G80+G81+G82+G83+G84+G85+G86+G87+G88+G89+G91+G92+G93+G94+G95+G96+G97+G99+G100+G101+G103+G104+G105+G106+G107+G108+G109+G110+G111+G120+G121+G125+G129+G131+G133+G134+G135+G136+G138+G139+G140</f>
        <v>10000</v>
      </c>
      <c r="H44" s="103">
        <f>H45+H46+H47+H49+H50+H51+H52+H53+H54+H55+H56+H57+H58+H59+H60+H61+H62+H63+H64+H65+H66+H67+H68+H69+H70+H71+H72+H75+H76+H77+H78+H79+H80+H81+H82+H83+H84+H85+H86+H87+H88+H89+H91+H92+H93+H94+H95+H96+H97+H99+H100+H101+H103+H104+H105+H106+H107+H108+H109+H110+H111+H120+H121+H125+H129+H131+H133+H134+H135+H136+H138+H139+H140</f>
        <v>10000</v>
      </c>
      <c r="I44" s="103">
        <f>I45+I46+I47+I49+I50+I51+I52+I53+I54+I55+I56+I57+I58+I59+I60+I61+I62+I63+I64+I65+I66+I67+I68+I69+I70+I71+I72+I75+I76+I77+I78+I79+I80+I81+I82+I83+I84+I85+I86+I87+I88+I89+I91+I92+I93+I94+I95+I96+I97+I99+I100+I101+I103+I104+I105+I106+I107+I108+I109+I110+I111+I120+I121+I125+I129+I131+I133+I134+I135+I136+I138+I139+I140</f>
        <v>383107</v>
      </c>
      <c r="J44" s="114"/>
      <c r="K44" s="114"/>
      <c r="L44" s="115"/>
      <c r="M44" s="101">
        <f aca="true" t="shared" si="1" ref="M44:M51">I44*100/F44</f>
        <v>99.6</v>
      </c>
    </row>
    <row r="45" spans="4:13" s="5" customFormat="1" ht="55.5" customHeight="1">
      <c r="D45" s="40" t="s">
        <v>11</v>
      </c>
      <c r="E45" s="41" t="s">
        <v>20</v>
      </c>
      <c r="F45" s="42">
        <v>56645</v>
      </c>
      <c r="G45" s="21"/>
      <c r="H45" s="16"/>
      <c r="I45" s="43">
        <v>56645</v>
      </c>
      <c r="J45" s="44"/>
      <c r="K45" s="45"/>
      <c r="L45" s="46"/>
      <c r="M45" s="47">
        <f t="shared" si="1"/>
        <v>100</v>
      </c>
    </row>
    <row r="46" spans="4:13" s="5" customFormat="1" ht="51.75" customHeight="1">
      <c r="D46" s="40" t="s">
        <v>91</v>
      </c>
      <c r="E46" s="41" t="s">
        <v>92</v>
      </c>
      <c r="F46" s="42">
        <v>9318</v>
      </c>
      <c r="G46" s="21"/>
      <c r="H46" s="16"/>
      <c r="I46" s="43">
        <v>9318</v>
      </c>
      <c r="J46" s="44"/>
      <c r="K46" s="45"/>
      <c r="L46" s="46"/>
      <c r="M46" s="47">
        <f t="shared" si="1"/>
        <v>100</v>
      </c>
    </row>
    <row r="47" spans="4:13" s="5" customFormat="1" ht="72.75" customHeight="1">
      <c r="D47" s="40" t="s">
        <v>164</v>
      </c>
      <c r="E47" s="41" t="s">
        <v>165</v>
      </c>
      <c r="F47" s="42">
        <v>500</v>
      </c>
      <c r="G47" s="21"/>
      <c r="H47" s="16"/>
      <c r="I47" s="43">
        <v>500</v>
      </c>
      <c r="J47" s="44"/>
      <c r="K47" s="45"/>
      <c r="L47" s="46"/>
      <c r="M47" s="47">
        <v>100</v>
      </c>
    </row>
    <row r="48" spans="4:13" s="2" customFormat="1" ht="53.25" customHeight="1" hidden="1">
      <c r="D48" s="40"/>
      <c r="E48" s="48"/>
      <c r="F48" s="42"/>
      <c r="G48" s="22"/>
      <c r="H48" s="15"/>
      <c r="I48" s="43"/>
      <c r="J48" s="44"/>
      <c r="K48" s="45"/>
      <c r="L48" s="46"/>
      <c r="M48" s="47" t="e">
        <f t="shared" si="1"/>
        <v>#DIV/0!</v>
      </c>
    </row>
    <row r="49" spans="4:13" s="2" customFormat="1" ht="180" customHeight="1">
      <c r="D49" s="49" t="s">
        <v>113</v>
      </c>
      <c r="E49" s="48" t="s">
        <v>116</v>
      </c>
      <c r="F49" s="42">
        <v>6000</v>
      </c>
      <c r="G49" s="22"/>
      <c r="H49" s="15"/>
      <c r="I49" s="50">
        <v>6000</v>
      </c>
      <c r="J49" s="42"/>
      <c r="K49" s="27"/>
      <c r="L49" s="51"/>
      <c r="M49" s="52">
        <f t="shared" si="1"/>
        <v>100</v>
      </c>
    </row>
    <row r="50" spans="4:13" s="2" customFormat="1" ht="64.5" customHeight="1">
      <c r="D50" s="49" t="s">
        <v>113</v>
      </c>
      <c r="E50" s="48" t="s">
        <v>166</v>
      </c>
      <c r="F50" s="53">
        <v>942.8</v>
      </c>
      <c r="G50" s="22"/>
      <c r="H50" s="15"/>
      <c r="I50" s="50">
        <v>942.8</v>
      </c>
      <c r="J50" s="42"/>
      <c r="K50" s="27"/>
      <c r="L50" s="51"/>
      <c r="M50" s="52">
        <f t="shared" si="1"/>
        <v>100</v>
      </c>
    </row>
    <row r="51" spans="4:13" s="2" customFormat="1" ht="137.25" customHeight="1">
      <c r="D51" s="40" t="s">
        <v>139</v>
      </c>
      <c r="E51" s="48" t="s">
        <v>114</v>
      </c>
      <c r="F51" s="53">
        <v>4818</v>
      </c>
      <c r="G51" s="22"/>
      <c r="H51" s="15"/>
      <c r="I51" s="50">
        <v>4818</v>
      </c>
      <c r="J51" s="42"/>
      <c r="K51" s="27"/>
      <c r="L51" s="51"/>
      <c r="M51" s="52">
        <f t="shared" si="1"/>
        <v>100</v>
      </c>
    </row>
    <row r="52" spans="4:13" s="2" customFormat="1" ht="131.25" customHeight="1">
      <c r="D52" s="40" t="s">
        <v>139</v>
      </c>
      <c r="E52" s="54" t="s">
        <v>115</v>
      </c>
      <c r="F52" s="53">
        <v>3936</v>
      </c>
      <c r="G52" s="22"/>
      <c r="H52" s="15"/>
      <c r="I52" s="50">
        <v>3936</v>
      </c>
      <c r="J52" s="42"/>
      <c r="K52" s="27"/>
      <c r="L52" s="51"/>
      <c r="M52" s="52">
        <f aca="true" t="shared" si="2" ref="M52:M92">I52*100/F52</f>
        <v>100</v>
      </c>
    </row>
    <row r="53" spans="4:13" s="2" customFormat="1" ht="102.75" customHeight="1">
      <c r="D53" s="40" t="s">
        <v>117</v>
      </c>
      <c r="E53" s="55" t="s">
        <v>118</v>
      </c>
      <c r="F53" s="53">
        <v>15000</v>
      </c>
      <c r="G53" s="22"/>
      <c r="H53" s="15"/>
      <c r="I53" s="50">
        <v>15000</v>
      </c>
      <c r="J53" s="42"/>
      <c r="K53" s="27"/>
      <c r="L53" s="51"/>
      <c r="M53" s="52">
        <f t="shared" si="2"/>
        <v>100</v>
      </c>
    </row>
    <row r="54" spans="4:13" s="2" customFormat="1" ht="48.75" customHeight="1">
      <c r="D54" s="40" t="s">
        <v>140</v>
      </c>
      <c r="E54" s="56" t="s">
        <v>119</v>
      </c>
      <c r="F54" s="53">
        <v>1604.3</v>
      </c>
      <c r="G54" s="22"/>
      <c r="H54" s="15"/>
      <c r="I54" s="50">
        <v>1604.3</v>
      </c>
      <c r="J54" s="42"/>
      <c r="K54" s="27"/>
      <c r="L54" s="51"/>
      <c r="M54" s="52">
        <f t="shared" si="2"/>
        <v>100</v>
      </c>
    </row>
    <row r="55" spans="4:13" s="2" customFormat="1" ht="65.25" customHeight="1">
      <c r="D55" s="40" t="s">
        <v>141</v>
      </c>
      <c r="E55" s="95" t="s">
        <v>142</v>
      </c>
      <c r="F55" s="53">
        <v>26237</v>
      </c>
      <c r="G55" s="22"/>
      <c r="H55" s="15"/>
      <c r="I55" s="50">
        <v>26237</v>
      </c>
      <c r="J55" s="42"/>
      <c r="K55" s="27"/>
      <c r="L55" s="51"/>
      <c r="M55" s="52">
        <f t="shared" si="2"/>
        <v>100</v>
      </c>
    </row>
    <row r="56" spans="4:13" s="2" customFormat="1" ht="103.5" customHeight="1">
      <c r="D56" s="40" t="s">
        <v>13</v>
      </c>
      <c r="E56" s="57" t="s">
        <v>120</v>
      </c>
      <c r="F56" s="58">
        <v>4227</v>
      </c>
      <c r="G56" s="23"/>
      <c r="H56" s="17"/>
      <c r="I56" s="43">
        <v>4227</v>
      </c>
      <c r="J56" s="59"/>
      <c r="K56" s="45"/>
      <c r="L56" s="46"/>
      <c r="M56" s="47">
        <f t="shared" si="2"/>
        <v>100</v>
      </c>
    </row>
    <row r="57" spans="4:13" s="2" customFormat="1" ht="51" customHeight="1">
      <c r="D57" s="40" t="s">
        <v>13</v>
      </c>
      <c r="E57" s="57" t="s">
        <v>169</v>
      </c>
      <c r="F57" s="58">
        <v>175</v>
      </c>
      <c r="G57" s="23"/>
      <c r="H57" s="17"/>
      <c r="I57" s="43">
        <v>175</v>
      </c>
      <c r="J57" s="59"/>
      <c r="K57" s="45"/>
      <c r="L57" s="46"/>
      <c r="M57" s="47">
        <f t="shared" si="2"/>
        <v>100</v>
      </c>
    </row>
    <row r="58" spans="4:13" s="2" customFormat="1" ht="51" customHeight="1">
      <c r="D58" s="40" t="s">
        <v>13</v>
      </c>
      <c r="E58" s="57" t="s">
        <v>168</v>
      </c>
      <c r="F58" s="58">
        <v>120</v>
      </c>
      <c r="G58" s="23"/>
      <c r="H58" s="17"/>
      <c r="I58" s="43">
        <v>120</v>
      </c>
      <c r="J58" s="59"/>
      <c r="K58" s="45"/>
      <c r="L58" s="46"/>
      <c r="M58" s="47">
        <f t="shared" si="2"/>
        <v>100</v>
      </c>
    </row>
    <row r="59" spans="4:13" s="2" customFormat="1" ht="53.25" customHeight="1">
      <c r="D59" s="40" t="s">
        <v>13</v>
      </c>
      <c r="E59" s="60" t="s">
        <v>167</v>
      </c>
      <c r="F59" s="58">
        <v>1700</v>
      </c>
      <c r="G59" s="23"/>
      <c r="H59" s="17"/>
      <c r="I59" s="43">
        <v>1700</v>
      </c>
      <c r="J59" s="59"/>
      <c r="K59" s="45"/>
      <c r="L59" s="46"/>
      <c r="M59" s="47">
        <f t="shared" si="2"/>
        <v>100</v>
      </c>
    </row>
    <row r="60" spans="4:13" s="2" customFormat="1" ht="39" customHeight="1">
      <c r="D60" s="40" t="s">
        <v>13</v>
      </c>
      <c r="E60" s="60" t="s">
        <v>171</v>
      </c>
      <c r="F60" s="58">
        <v>6000</v>
      </c>
      <c r="G60" s="23"/>
      <c r="H60" s="17"/>
      <c r="I60" s="43">
        <v>6000</v>
      </c>
      <c r="J60" s="59"/>
      <c r="K60" s="45"/>
      <c r="L60" s="46"/>
      <c r="M60" s="47">
        <f t="shared" si="2"/>
        <v>100</v>
      </c>
    </row>
    <row r="61" spans="4:13" s="2" customFormat="1" ht="87" customHeight="1">
      <c r="D61" s="40" t="s">
        <v>13</v>
      </c>
      <c r="E61" s="60" t="s">
        <v>170</v>
      </c>
      <c r="F61" s="58">
        <v>139.9</v>
      </c>
      <c r="G61" s="23"/>
      <c r="H61" s="17"/>
      <c r="I61" s="43">
        <v>139.9</v>
      </c>
      <c r="J61" s="59"/>
      <c r="K61" s="45"/>
      <c r="L61" s="46"/>
      <c r="M61" s="47">
        <f t="shared" si="2"/>
        <v>100</v>
      </c>
    </row>
    <row r="62" spans="4:13" s="2" customFormat="1" ht="98.25" customHeight="1">
      <c r="D62" s="40" t="s">
        <v>13</v>
      </c>
      <c r="E62" s="60" t="s">
        <v>143</v>
      </c>
      <c r="F62" s="58">
        <v>530</v>
      </c>
      <c r="G62" s="23"/>
      <c r="H62" s="17"/>
      <c r="I62" s="43">
        <v>530</v>
      </c>
      <c r="J62" s="59"/>
      <c r="K62" s="45"/>
      <c r="L62" s="46"/>
      <c r="M62" s="47">
        <f t="shared" si="2"/>
        <v>100</v>
      </c>
    </row>
    <row r="63" spans="4:13" s="2" customFormat="1" ht="33" customHeight="1">
      <c r="D63" s="40" t="s">
        <v>13</v>
      </c>
      <c r="E63" s="60" t="s">
        <v>121</v>
      </c>
      <c r="F63" s="58">
        <v>100</v>
      </c>
      <c r="G63" s="23"/>
      <c r="H63" s="17"/>
      <c r="I63" s="43">
        <v>100</v>
      </c>
      <c r="J63" s="59"/>
      <c r="K63" s="45"/>
      <c r="L63" s="46"/>
      <c r="M63" s="47">
        <f t="shared" si="2"/>
        <v>100</v>
      </c>
    </row>
    <row r="64" spans="4:13" s="2" customFormat="1" ht="65.25" customHeight="1">
      <c r="D64" s="40" t="s">
        <v>13</v>
      </c>
      <c r="E64" s="60" t="s">
        <v>122</v>
      </c>
      <c r="F64" s="58">
        <v>1000</v>
      </c>
      <c r="G64" s="23"/>
      <c r="H64" s="17"/>
      <c r="I64" s="43">
        <v>1000</v>
      </c>
      <c r="J64" s="59"/>
      <c r="K64" s="45"/>
      <c r="L64" s="46"/>
      <c r="M64" s="47">
        <f t="shared" si="2"/>
        <v>100</v>
      </c>
    </row>
    <row r="65" spans="4:13" s="2" customFormat="1" ht="54" customHeight="1">
      <c r="D65" s="40" t="s">
        <v>13</v>
      </c>
      <c r="E65" s="60" t="s">
        <v>144</v>
      </c>
      <c r="F65" s="58">
        <v>15000</v>
      </c>
      <c r="G65" s="23"/>
      <c r="H65" s="17"/>
      <c r="I65" s="43">
        <v>15000</v>
      </c>
      <c r="J65" s="59"/>
      <c r="K65" s="45"/>
      <c r="L65" s="46"/>
      <c r="M65" s="47">
        <f t="shared" si="2"/>
        <v>100</v>
      </c>
    </row>
    <row r="66" spans="4:13" s="2" customFormat="1" ht="66" customHeight="1">
      <c r="D66" s="40" t="s">
        <v>13</v>
      </c>
      <c r="E66" s="60" t="s">
        <v>172</v>
      </c>
      <c r="F66" s="58">
        <v>316.2</v>
      </c>
      <c r="G66" s="23"/>
      <c r="H66" s="17"/>
      <c r="I66" s="43">
        <v>316.2</v>
      </c>
      <c r="J66" s="59"/>
      <c r="K66" s="45"/>
      <c r="L66" s="46"/>
      <c r="M66" s="47">
        <f t="shared" si="2"/>
        <v>100</v>
      </c>
    </row>
    <row r="67" spans="4:13" s="2" customFormat="1" ht="87" customHeight="1">
      <c r="D67" s="40" t="s">
        <v>13</v>
      </c>
      <c r="E67" s="60" t="s">
        <v>145</v>
      </c>
      <c r="F67" s="58">
        <v>450</v>
      </c>
      <c r="G67" s="23"/>
      <c r="H67" s="17"/>
      <c r="I67" s="43">
        <v>450</v>
      </c>
      <c r="J67" s="59"/>
      <c r="K67" s="45"/>
      <c r="L67" s="46"/>
      <c r="M67" s="47">
        <f t="shared" si="2"/>
        <v>100</v>
      </c>
    </row>
    <row r="68" spans="4:13" s="2" customFormat="1" ht="35.25" customHeight="1">
      <c r="D68" s="40" t="s">
        <v>13</v>
      </c>
      <c r="E68" s="60" t="s">
        <v>146</v>
      </c>
      <c r="F68" s="58">
        <v>375</v>
      </c>
      <c r="G68" s="23"/>
      <c r="H68" s="17"/>
      <c r="I68" s="43">
        <v>375</v>
      </c>
      <c r="J68" s="59"/>
      <c r="K68" s="45"/>
      <c r="L68" s="46"/>
      <c r="M68" s="47">
        <f t="shared" si="2"/>
        <v>100</v>
      </c>
    </row>
    <row r="69" spans="4:13" s="2" customFormat="1" ht="35.25" customHeight="1">
      <c r="D69" s="40" t="s">
        <v>13</v>
      </c>
      <c r="E69" s="60" t="s">
        <v>147</v>
      </c>
      <c r="F69" s="58">
        <v>2000</v>
      </c>
      <c r="G69" s="23"/>
      <c r="H69" s="17"/>
      <c r="I69" s="43">
        <v>2000</v>
      </c>
      <c r="J69" s="59"/>
      <c r="K69" s="45"/>
      <c r="L69" s="46"/>
      <c r="M69" s="47">
        <f t="shared" si="2"/>
        <v>100</v>
      </c>
    </row>
    <row r="70" spans="4:13" s="2" customFormat="1" ht="50.25" customHeight="1">
      <c r="D70" s="40" t="s">
        <v>13</v>
      </c>
      <c r="E70" s="60" t="s">
        <v>148</v>
      </c>
      <c r="F70" s="58">
        <v>500</v>
      </c>
      <c r="G70" s="23"/>
      <c r="H70" s="17"/>
      <c r="I70" s="43">
        <v>500</v>
      </c>
      <c r="J70" s="59"/>
      <c r="K70" s="45"/>
      <c r="L70" s="46"/>
      <c r="M70" s="47">
        <f t="shared" si="2"/>
        <v>100</v>
      </c>
    </row>
    <row r="71" spans="4:13" s="2" customFormat="1" ht="69" customHeight="1">
      <c r="D71" s="40" t="s">
        <v>13</v>
      </c>
      <c r="E71" s="60" t="s">
        <v>149</v>
      </c>
      <c r="F71" s="58">
        <v>1000</v>
      </c>
      <c r="G71" s="23"/>
      <c r="H71" s="17"/>
      <c r="I71" s="43">
        <v>1000</v>
      </c>
      <c r="J71" s="59"/>
      <c r="K71" s="45"/>
      <c r="L71" s="46"/>
      <c r="M71" s="47">
        <f t="shared" si="2"/>
        <v>100</v>
      </c>
    </row>
    <row r="72" spans="4:13" s="2" customFormat="1" ht="49.5" customHeight="1">
      <c r="D72" s="40" t="s">
        <v>13</v>
      </c>
      <c r="E72" s="60" t="s">
        <v>173</v>
      </c>
      <c r="F72" s="58">
        <v>998.9</v>
      </c>
      <c r="G72" s="23"/>
      <c r="H72" s="17"/>
      <c r="I72" s="43">
        <v>998.9</v>
      </c>
      <c r="J72" s="59"/>
      <c r="K72" s="45"/>
      <c r="L72" s="46"/>
      <c r="M72" s="47">
        <f t="shared" si="2"/>
        <v>100</v>
      </c>
    </row>
    <row r="73" spans="4:13" s="2" customFormat="1" ht="39.75" customHeight="1" hidden="1">
      <c r="D73" s="40"/>
      <c r="E73" s="60"/>
      <c r="F73" s="58"/>
      <c r="G73" s="23"/>
      <c r="H73" s="17"/>
      <c r="I73" s="43"/>
      <c r="J73" s="59"/>
      <c r="K73" s="45"/>
      <c r="L73" s="46"/>
      <c r="M73" s="47" t="e">
        <f t="shared" si="2"/>
        <v>#DIV/0!</v>
      </c>
    </row>
    <row r="74" spans="4:13" s="2" customFormat="1" ht="39.75" customHeight="1" hidden="1">
      <c r="D74" s="40"/>
      <c r="E74" s="60"/>
      <c r="F74" s="58"/>
      <c r="G74" s="23"/>
      <c r="H74" s="17"/>
      <c r="I74" s="43"/>
      <c r="J74" s="59"/>
      <c r="K74" s="45"/>
      <c r="L74" s="46"/>
      <c r="M74" s="47" t="e">
        <f t="shared" si="2"/>
        <v>#DIV/0!</v>
      </c>
    </row>
    <row r="75" spans="4:13" s="2" customFormat="1" ht="39.75" customHeight="1">
      <c r="D75" s="40" t="s">
        <v>13</v>
      </c>
      <c r="E75" s="60" t="s">
        <v>151</v>
      </c>
      <c r="F75" s="58">
        <v>33000</v>
      </c>
      <c r="G75" s="23"/>
      <c r="H75" s="17"/>
      <c r="I75" s="43">
        <v>33000</v>
      </c>
      <c r="J75" s="59"/>
      <c r="K75" s="45"/>
      <c r="L75" s="46"/>
      <c r="M75" s="47">
        <f t="shared" si="2"/>
        <v>100</v>
      </c>
    </row>
    <row r="76" spans="4:13" s="2" customFormat="1" ht="51.75" customHeight="1">
      <c r="D76" s="40" t="s">
        <v>13</v>
      </c>
      <c r="E76" s="60" t="s">
        <v>152</v>
      </c>
      <c r="F76" s="58">
        <v>2000</v>
      </c>
      <c r="G76" s="23"/>
      <c r="H76" s="17"/>
      <c r="I76" s="43">
        <v>1999.5</v>
      </c>
      <c r="J76" s="59"/>
      <c r="K76" s="45"/>
      <c r="L76" s="46"/>
      <c r="M76" s="47">
        <f t="shared" si="2"/>
        <v>100</v>
      </c>
    </row>
    <row r="77" spans="4:13" s="2" customFormat="1" ht="64.5" customHeight="1">
      <c r="D77" s="40" t="s">
        <v>13</v>
      </c>
      <c r="E77" s="60" t="s">
        <v>123</v>
      </c>
      <c r="F77" s="58">
        <v>3030</v>
      </c>
      <c r="G77" s="23"/>
      <c r="H77" s="17"/>
      <c r="I77" s="43">
        <v>3030</v>
      </c>
      <c r="J77" s="59"/>
      <c r="K77" s="45"/>
      <c r="L77" s="46"/>
      <c r="M77" s="47">
        <f t="shared" si="2"/>
        <v>100</v>
      </c>
    </row>
    <row r="78" spans="4:13" s="2" customFormat="1" ht="51" customHeight="1">
      <c r="D78" s="40" t="s">
        <v>13</v>
      </c>
      <c r="E78" s="60" t="s">
        <v>153</v>
      </c>
      <c r="F78" s="58">
        <v>2736.5</v>
      </c>
      <c r="G78" s="23"/>
      <c r="H78" s="17"/>
      <c r="I78" s="43">
        <v>2736.5</v>
      </c>
      <c r="J78" s="59"/>
      <c r="K78" s="45"/>
      <c r="L78" s="46"/>
      <c r="M78" s="47">
        <f t="shared" si="2"/>
        <v>100</v>
      </c>
    </row>
    <row r="79" spans="4:13" s="2" customFormat="1" ht="66.75" customHeight="1">
      <c r="D79" s="40" t="s">
        <v>13</v>
      </c>
      <c r="E79" s="57" t="s">
        <v>98</v>
      </c>
      <c r="F79" s="58">
        <v>1760.5</v>
      </c>
      <c r="G79" s="23"/>
      <c r="H79" s="17"/>
      <c r="I79" s="43">
        <v>1760.5</v>
      </c>
      <c r="J79" s="59"/>
      <c r="K79" s="45"/>
      <c r="L79" s="46"/>
      <c r="M79" s="47">
        <f t="shared" si="2"/>
        <v>100</v>
      </c>
    </row>
    <row r="80" spans="4:13" s="2" customFormat="1" ht="71.25" customHeight="1">
      <c r="D80" s="40" t="s">
        <v>13</v>
      </c>
      <c r="E80" s="57" t="s">
        <v>174</v>
      </c>
      <c r="F80" s="58">
        <v>5</v>
      </c>
      <c r="G80" s="23"/>
      <c r="H80" s="17"/>
      <c r="I80" s="43">
        <v>5</v>
      </c>
      <c r="J80" s="59"/>
      <c r="K80" s="45"/>
      <c r="L80" s="46"/>
      <c r="M80" s="47">
        <f t="shared" si="2"/>
        <v>100</v>
      </c>
    </row>
    <row r="81" spans="4:13" s="2" customFormat="1" ht="35.25" customHeight="1">
      <c r="D81" s="40" t="s">
        <v>13</v>
      </c>
      <c r="E81" s="57" t="s">
        <v>8</v>
      </c>
      <c r="F81" s="58">
        <v>1399</v>
      </c>
      <c r="G81" s="23"/>
      <c r="H81" s="17"/>
      <c r="I81" s="43">
        <v>1396.4</v>
      </c>
      <c r="J81" s="59"/>
      <c r="K81" s="45"/>
      <c r="L81" s="46"/>
      <c r="M81" s="47">
        <f t="shared" si="2"/>
        <v>99.8</v>
      </c>
    </row>
    <row r="82" spans="4:13" s="2" customFormat="1" ht="35.25" customHeight="1">
      <c r="D82" s="40" t="s">
        <v>13</v>
      </c>
      <c r="E82" s="57" t="s">
        <v>176</v>
      </c>
      <c r="F82" s="58">
        <v>1020</v>
      </c>
      <c r="G82" s="96"/>
      <c r="H82" s="96"/>
      <c r="I82" s="43">
        <v>1020</v>
      </c>
      <c r="J82" s="59"/>
      <c r="K82" s="45"/>
      <c r="L82" s="46"/>
      <c r="M82" s="47">
        <v>100</v>
      </c>
    </row>
    <row r="83" spans="4:13" s="2" customFormat="1" ht="51.75" customHeight="1">
      <c r="D83" s="40" t="s">
        <v>13</v>
      </c>
      <c r="E83" s="57" t="s">
        <v>177</v>
      </c>
      <c r="F83" s="58">
        <v>45</v>
      </c>
      <c r="G83" s="96"/>
      <c r="H83" s="96"/>
      <c r="I83" s="43">
        <v>45</v>
      </c>
      <c r="J83" s="59"/>
      <c r="K83" s="45"/>
      <c r="L83" s="46"/>
      <c r="M83" s="47">
        <v>100</v>
      </c>
    </row>
    <row r="84" spans="4:13" s="2" customFormat="1" ht="49.5" customHeight="1">
      <c r="D84" s="40" t="s">
        <v>13</v>
      </c>
      <c r="E84" s="57" t="s">
        <v>175</v>
      </c>
      <c r="F84" s="58">
        <v>10000</v>
      </c>
      <c r="G84" s="58">
        <v>10000</v>
      </c>
      <c r="H84" s="58">
        <v>10000</v>
      </c>
      <c r="I84" s="58">
        <v>10000</v>
      </c>
      <c r="J84" s="59"/>
      <c r="K84" s="45"/>
      <c r="L84" s="46"/>
      <c r="M84" s="47">
        <v>100</v>
      </c>
    </row>
    <row r="85" spans="4:13" s="2" customFormat="1" ht="42" customHeight="1">
      <c r="D85" s="40" t="s">
        <v>13</v>
      </c>
      <c r="E85" s="57" t="s">
        <v>150</v>
      </c>
      <c r="F85" s="58">
        <v>62</v>
      </c>
      <c r="G85" s="18"/>
      <c r="H85" s="18"/>
      <c r="I85" s="58">
        <v>26.7</v>
      </c>
      <c r="J85" s="59"/>
      <c r="K85" s="45"/>
      <c r="L85" s="46"/>
      <c r="M85" s="47">
        <v>43</v>
      </c>
    </row>
    <row r="86" spans="4:13" s="2" customFormat="1" ht="85.5" customHeight="1">
      <c r="D86" s="40" t="s">
        <v>13</v>
      </c>
      <c r="E86" s="60" t="s">
        <v>178</v>
      </c>
      <c r="F86" s="58">
        <v>659.1</v>
      </c>
      <c r="G86" s="18"/>
      <c r="H86" s="18"/>
      <c r="I86" s="58">
        <v>659.1</v>
      </c>
      <c r="J86" s="59"/>
      <c r="K86" s="45"/>
      <c r="L86" s="46"/>
      <c r="M86" s="47">
        <v>100</v>
      </c>
    </row>
    <row r="87" spans="4:13" s="2" customFormat="1" ht="64.5" customHeight="1">
      <c r="D87" s="40" t="s">
        <v>13</v>
      </c>
      <c r="E87" s="60" t="s">
        <v>154</v>
      </c>
      <c r="F87" s="58">
        <v>15980</v>
      </c>
      <c r="G87" s="23"/>
      <c r="H87" s="17"/>
      <c r="I87" s="43">
        <v>15980</v>
      </c>
      <c r="J87" s="59"/>
      <c r="K87" s="45"/>
      <c r="L87" s="46"/>
      <c r="M87" s="47">
        <f t="shared" si="2"/>
        <v>100</v>
      </c>
    </row>
    <row r="88" spans="4:13" s="2" customFormat="1" ht="69" customHeight="1">
      <c r="D88" s="40" t="s">
        <v>13</v>
      </c>
      <c r="E88" s="60" t="s">
        <v>124</v>
      </c>
      <c r="F88" s="58">
        <v>7696.9</v>
      </c>
      <c r="G88" s="23"/>
      <c r="H88" s="17"/>
      <c r="I88" s="43">
        <v>7696.9</v>
      </c>
      <c r="J88" s="59"/>
      <c r="K88" s="45"/>
      <c r="L88" s="46"/>
      <c r="M88" s="47">
        <f t="shared" si="2"/>
        <v>100</v>
      </c>
    </row>
    <row r="89" spans="4:13" s="2" customFormat="1" ht="35.25" customHeight="1">
      <c r="D89" s="40" t="s">
        <v>155</v>
      </c>
      <c r="E89" s="60" t="s">
        <v>156</v>
      </c>
      <c r="F89" s="58">
        <v>33.7</v>
      </c>
      <c r="G89" s="23"/>
      <c r="H89" s="17"/>
      <c r="I89" s="43">
        <v>33.7</v>
      </c>
      <c r="J89" s="59"/>
      <c r="K89" s="45"/>
      <c r="L89" s="46"/>
      <c r="M89" s="47">
        <f t="shared" si="2"/>
        <v>100</v>
      </c>
    </row>
    <row r="90" spans="4:13" s="2" customFormat="1" ht="38.25" customHeight="1" hidden="1">
      <c r="D90" s="40" t="s">
        <v>125</v>
      </c>
      <c r="E90" s="60" t="s">
        <v>157</v>
      </c>
      <c r="F90" s="58"/>
      <c r="G90" s="23"/>
      <c r="H90" s="17"/>
      <c r="I90" s="43"/>
      <c r="J90" s="59"/>
      <c r="K90" s="45"/>
      <c r="L90" s="46"/>
      <c r="M90" s="47" t="e">
        <f t="shared" si="2"/>
        <v>#DIV/0!</v>
      </c>
    </row>
    <row r="91" spans="4:13" s="2" customFormat="1" ht="81" customHeight="1">
      <c r="D91" s="40" t="s">
        <v>125</v>
      </c>
      <c r="E91" s="60" t="s">
        <v>126</v>
      </c>
      <c r="F91" s="58">
        <v>0.4</v>
      </c>
      <c r="G91" s="23"/>
      <c r="H91" s="17"/>
      <c r="I91" s="43"/>
      <c r="J91" s="59"/>
      <c r="K91" s="45"/>
      <c r="L91" s="46"/>
      <c r="M91" s="47">
        <f t="shared" si="2"/>
        <v>0</v>
      </c>
    </row>
    <row r="92" spans="4:13" s="2" customFormat="1" ht="51" customHeight="1">
      <c r="D92" s="40" t="s">
        <v>179</v>
      </c>
      <c r="E92" s="60" t="s">
        <v>180</v>
      </c>
      <c r="F92" s="97">
        <v>616</v>
      </c>
      <c r="G92" s="23"/>
      <c r="H92" s="17"/>
      <c r="I92" s="43">
        <v>616</v>
      </c>
      <c r="J92" s="59"/>
      <c r="K92" s="45"/>
      <c r="L92" s="46"/>
      <c r="M92" s="47">
        <f t="shared" si="2"/>
        <v>100</v>
      </c>
    </row>
    <row r="93" spans="4:13" s="2" customFormat="1" ht="68.25" customHeight="1">
      <c r="D93" s="40" t="s">
        <v>16</v>
      </c>
      <c r="E93" s="48" t="s">
        <v>83</v>
      </c>
      <c r="F93" s="53">
        <v>9990</v>
      </c>
      <c r="G93" s="22"/>
      <c r="H93" s="15"/>
      <c r="I93" s="43">
        <v>9990</v>
      </c>
      <c r="J93" s="44"/>
      <c r="K93" s="45"/>
      <c r="L93" s="46"/>
      <c r="M93" s="47">
        <f aca="true" t="shared" si="3" ref="M93:M111">I93*100/F93</f>
        <v>100</v>
      </c>
    </row>
    <row r="94" spans="4:13" s="2" customFormat="1" ht="96" customHeight="1">
      <c r="D94" s="40" t="s">
        <v>134</v>
      </c>
      <c r="E94" s="55" t="s">
        <v>135</v>
      </c>
      <c r="F94" s="53">
        <v>1198.4</v>
      </c>
      <c r="G94" s="22"/>
      <c r="H94" s="15"/>
      <c r="I94" s="43">
        <v>1176.4</v>
      </c>
      <c r="J94" s="44"/>
      <c r="K94" s="45"/>
      <c r="L94" s="46"/>
      <c r="M94" s="47">
        <f t="shared" si="3"/>
        <v>98.2</v>
      </c>
    </row>
    <row r="95" spans="4:13" s="2" customFormat="1" ht="165" customHeight="1">
      <c r="D95" s="40" t="s">
        <v>17</v>
      </c>
      <c r="E95" s="48" t="s">
        <v>162</v>
      </c>
      <c r="F95" s="42">
        <v>5360.4</v>
      </c>
      <c r="G95" s="22"/>
      <c r="H95" s="15"/>
      <c r="I95" s="61">
        <v>5343.7</v>
      </c>
      <c r="J95" s="44"/>
      <c r="K95" s="45"/>
      <c r="L95" s="46"/>
      <c r="M95" s="47">
        <f t="shared" si="3"/>
        <v>99.7</v>
      </c>
    </row>
    <row r="96" spans="4:13" s="2" customFormat="1" ht="63.75" customHeight="1">
      <c r="D96" s="40" t="s">
        <v>17</v>
      </c>
      <c r="E96" s="62" t="s">
        <v>99</v>
      </c>
      <c r="F96" s="63">
        <v>6729.6</v>
      </c>
      <c r="G96" s="14"/>
      <c r="H96" s="15"/>
      <c r="I96" s="61">
        <v>6677.2</v>
      </c>
      <c r="J96" s="44"/>
      <c r="K96" s="45"/>
      <c r="L96" s="46"/>
      <c r="M96" s="47">
        <f t="shared" si="3"/>
        <v>99.2</v>
      </c>
    </row>
    <row r="97" spans="4:13" s="2" customFormat="1" ht="66.75" customHeight="1">
      <c r="D97" s="40" t="s">
        <v>16</v>
      </c>
      <c r="E97" s="64" t="s">
        <v>22</v>
      </c>
      <c r="F97" s="65">
        <v>330</v>
      </c>
      <c r="G97" s="14"/>
      <c r="H97" s="15"/>
      <c r="I97" s="43">
        <v>330</v>
      </c>
      <c r="J97" s="44"/>
      <c r="K97" s="45"/>
      <c r="L97" s="46"/>
      <c r="M97" s="47">
        <f t="shared" si="3"/>
        <v>100</v>
      </c>
    </row>
    <row r="98" spans="4:13" s="2" customFormat="1" ht="129" customHeight="1" hidden="1">
      <c r="D98" s="67"/>
      <c r="E98" s="68"/>
      <c r="F98" s="69"/>
      <c r="G98" s="14"/>
      <c r="H98" s="15"/>
      <c r="I98" s="43"/>
      <c r="J98" s="44"/>
      <c r="K98" s="45"/>
      <c r="L98" s="46"/>
      <c r="M98" s="47" t="e">
        <f t="shared" si="3"/>
        <v>#DIV/0!</v>
      </c>
    </row>
    <row r="99" spans="4:13" s="2" customFormat="1" ht="68.25" customHeight="1">
      <c r="D99" s="40" t="s">
        <v>18</v>
      </c>
      <c r="E99" s="48" t="s">
        <v>160</v>
      </c>
      <c r="F99" s="42">
        <v>987.9</v>
      </c>
      <c r="G99" s="22"/>
      <c r="H99" s="15"/>
      <c r="I99" s="43">
        <v>987.9</v>
      </c>
      <c r="J99" s="44"/>
      <c r="K99" s="45"/>
      <c r="L99" s="46"/>
      <c r="M99" s="47">
        <f t="shared" si="3"/>
        <v>100</v>
      </c>
    </row>
    <row r="100" spans="4:13" s="2" customFormat="1" ht="128.25" customHeight="1">
      <c r="D100" s="40" t="s">
        <v>18</v>
      </c>
      <c r="E100" s="48" t="s">
        <v>100</v>
      </c>
      <c r="F100" s="42">
        <v>71226</v>
      </c>
      <c r="G100" s="22"/>
      <c r="H100" s="15"/>
      <c r="I100" s="43">
        <v>71226</v>
      </c>
      <c r="J100" s="44"/>
      <c r="K100" s="45"/>
      <c r="L100" s="46"/>
      <c r="M100" s="47">
        <f t="shared" si="3"/>
        <v>100</v>
      </c>
    </row>
    <row r="101" spans="4:13" s="2" customFormat="1" ht="99.75" customHeight="1">
      <c r="D101" s="40" t="s">
        <v>16</v>
      </c>
      <c r="E101" s="48" t="s">
        <v>102</v>
      </c>
      <c r="F101" s="42">
        <v>6712</v>
      </c>
      <c r="G101" s="22"/>
      <c r="H101" s="15"/>
      <c r="I101" s="43">
        <v>6150.7</v>
      </c>
      <c r="J101" s="44"/>
      <c r="K101" s="45"/>
      <c r="L101" s="46"/>
      <c r="M101" s="47">
        <f t="shared" si="3"/>
        <v>91.6</v>
      </c>
    </row>
    <row r="102" spans="4:13" s="2" customFormat="1" ht="48" customHeight="1" hidden="1">
      <c r="D102" s="40" t="s">
        <v>16</v>
      </c>
      <c r="E102" s="48" t="s">
        <v>101</v>
      </c>
      <c r="F102" s="42"/>
      <c r="G102" s="22"/>
      <c r="H102" s="15"/>
      <c r="I102" s="43"/>
      <c r="J102" s="44"/>
      <c r="K102" s="45"/>
      <c r="L102" s="46"/>
      <c r="M102" s="47" t="e">
        <f t="shared" si="3"/>
        <v>#DIV/0!</v>
      </c>
    </row>
    <row r="103" spans="4:13" s="2" customFormat="1" ht="82.5" customHeight="1">
      <c r="D103" s="40" t="s">
        <v>15</v>
      </c>
      <c r="E103" s="70" t="s">
        <v>103</v>
      </c>
      <c r="F103" s="42">
        <v>2534</v>
      </c>
      <c r="G103" s="22"/>
      <c r="H103" s="15"/>
      <c r="I103" s="43">
        <v>2295.5</v>
      </c>
      <c r="J103" s="44"/>
      <c r="K103" s="45"/>
      <c r="L103" s="46"/>
      <c r="M103" s="47">
        <f t="shared" si="3"/>
        <v>90.6</v>
      </c>
    </row>
    <row r="104" spans="4:13" s="2" customFormat="1" ht="85.5" customHeight="1">
      <c r="D104" s="40" t="s">
        <v>131</v>
      </c>
      <c r="E104" s="48" t="s">
        <v>104</v>
      </c>
      <c r="F104" s="42">
        <v>124.4</v>
      </c>
      <c r="G104" s="22"/>
      <c r="H104" s="15"/>
      <c r="I104" s="43">
        <v>124.4</v>
      </c>
      <c r="J104" s="44"/>
      <c r="K104" s="45"/>
      <c r="L104" s="46"/>
      <c r="M104" s="47">
        <f t="shared" si="3"/>
        <v>100</v>
      </c>
    </row>
    <row r="105" spans="4:13" s="2" customFormat="1" ht="96" customHeight="1">
      <c r="D105" s="40" t="s">
        <v>16</v>
      </c>
      <c r="E105" s="48" t="s">
        <v>105</v>
      </c>
      <c r="F105" s="42">
        <v>16</v>
      </c>
      <c r="G105" s="22"/>
      <c r="H105" s="15"/>
      <c r="I105" s="43">
        <v>11.5</v>
      </c>
      <c r="J105" s="44"/>
      <c r="K105" s="45"/>
      <c r="L105" s="46"/>
      <c r="M105" s="47">
        <f t="shared" si="3"/>
        <v>71.9</v>
      </c>
    </row>
    <row r="106" spans="4:13" s="2" customFormat="1" ht="81.75" customHeight="1">
      <c r="D106" s="40" t="s">
        <v>16</v>
      </c>
      <c r="E106" s="48" t="s">
        <v>106</v>
      </c>
      <c r="F106" s="42">
        <v>29</v>
      </c>
      <c r="G106" s="22"/>
      <c r="H106" s="15"/>
      <c r="I106" s="43">
        <v>29</v>
      </c>
      <c r="J106" s="44"/>
      <c r="K106" s="45"/>
      <c r="L106" s="46"/>
      <c r="M106" s="47">
        <f t="shared" si="3"/>
        <v>100</v>
      </c>
    </row>
    <row r="107" spans="4:13" s="2" customFormat="1" ht="86.25" customHeight="1">
      <c r="D107" s="40" t="s">
        <v>16</v>
      </c>
      <c r="E107" s="48" t="s">
        <v>107</v>
      </c>
      <c r="F107" s="42">
        <v>0.6</v>
      </c>
      <c r="G107" s="22"/>
      <c r="H107" s="15"/>
      <c r="I107" s="66">
        <v>0.6</v>
      </c>
      <c r="J107" s="44"/>
      <c r="K107" s="45"/>
      <c r="L107" s="46"/>
      <c r="M107" s="47">
        <f t="shared" si="3"/>
        <v>100</v>
      </c>
    </row>
    <row r="108" spans="4:13" s="2" customFormat="1" ht="101.25" customHeight="1">
      <c r="D108" s="40" t="s">
        <v>16</v>
      </c>
      <c r="E108" s="48" t="s">
        <v>158</v>
      </c>
      <c r="F108" s="42">
        <v>398</v>
      </c>
      <c r="G108" s="22"/>
      <c r="H108" s="15"/>
      <c r="I108" s="66">
        <v>248.9</v>
      </c>
      <c r="J108" s="44"/>
      <c r="K108" s="45"/>
      <c r="L108" s="46"/>
      <c r="M108" s="47">
        <f t="shared" si="3"/>
        <v>62.5</v>
      </c>
    </row>
    <row r="109" spans="4:13" s="2" customFormat="1" ht="66.75" customHeight="1">
      <c r="D109" s="40" t="s">
        <v>16</v>
      </c>
      <c r="E109" s="48" t="s">
        <v>159</v>
      </c>
      <c r="F109" s="42">
        <v>295</v>
      </c>
      <c r="G109" s="22"/>
      <c r="H109" s="15"/>
      <c r="I109" s="43">
        <v>295</v>
      </c>
      <c r="J109" s="44"/>
      <c r="K109" s="45"/>
      <c r="L109" s="46"/>
      <c r="M109" s="47">
        <f t="shared" si="3"/>
        <v>100</v>
      </c>
    </row>
    <row r="110" spans="4:13" s="2" customFormat="1" ht="82.5" customHeight="1">
      <c r="D110" s="40" t="s">
        <v>16</v>
      </c>
      <c r="E110" s="48" t="s">
        <v>161</v>
      </c>
      <c r="F110" s="42">
        <v>31.1</v>
      </c>
      <c r="G110" s="22"/>
      <c r="H110" s="15"/>
      <c r="I110" s="43">
        <v>27.4</v>
      </c>
      <c r="J110" s="44"/>
      <c r="K110" s="45"/>
      <c r="L110" s="46"/>
      <c r="M110" s="47">
        <f t="shared" si="3"/>
        <v>88.1</v>
      </c>
    </row>
    <row r="111" spans="4:13" s="2" customFormat="1" ht="52.5" customHeight="1">
      <c r="D111" s="40"/>
      <c r="E111" s="48" t="s">
        <v>5</v>
      </c>
      <c r="F111" s="42">
        <f>F115+F117+F118+F119</f>
        <v>10008.7</v>
      </c>
      <c r="G111" s="42">
        <f>G115+G117+G118+G119</f>
        <v>0</v>
      </c>
      <c r="H111" s="42">
        <f>H115+H117+H118+H119</f>
        <v>0</v>
      </c>
      <c r="I111" s="42">
        <f>I115+I117+I118+I119</f>
        <v>10008.7</v>
      </c>
      <c r="J111" s="44"/>
      <c r="K111" s="45"/>
      <c r="L111" s="46"/>
      <c r="M111" s="47">
        <f t="shared" si="3"/>
        <v>100</v>
      </c>
    </row>
    <row r="112" spans="4:13" s="2" customFormat="1" ht="21" customHeight="1">
      <c r="D112" s="40"/>
      <c r="E112" s="48" t="s">
        <v>6</v>
      </c>
      <c r="F112" s="42"/>
      <c r="G112" s="22"/>
      <c r="H112" s="15"/>
      <c r="I112" s="66"/>
      <c r="J112" s="44"/>
      <c r="K112" s="45"/>
      <c r="L112" s="46"/>
      <c r="M112" s="47"/>
    </row>
    <row r="113" spans="4:13" s="2" customFormat="1" ht="34.5" customHeight="1" hidden="1">
      <c r="D113" s="40" t="s">
        <v>18</v>
      </c>
      <c r="E113" s="48" t="s">
        <v>84</v>
      </c>
      <c r="F113" s="44"/>
      <c r="G113" s="22"/>
      <c r="H113" s="15"/>
      <c r="I113" s="43"/>
      <c r="J113" s="71"/>
      <c r="K113" s="45"/>
      <c r="L113" s="46"/>
      <c r="M113" s="47" t="e">
        <f aca="true" t="shared" si="4" ref="M113:M131">I113*100/F113</f>
        <v>#DIV/0!</v>
      </c>
    </row>
    <row r="114" spans="4:13" s="2" customFormat="1" ht="32.25" customHeight="1" hidden="1">
      <c r="D114" s="40" t="s">
        <v>16</v>
      </c>
      <c r="E114" s="48" t="s">
        <v>85</v>
      </c>
      <c r="F114" s="72"/>
      <c r="G114" s="22"/>
      <c r="H114" s="15"/>
      <c r="I114" s="66"/>
      <c r="J114" s="71"/>
      <c r="K114" s="45"/>
      <c r="L114" s="46"/>
      <c r="M114" s="47" t="e">
        <f t="shared" si="4"/>
        <v>#DIV/0!</v>
      </c>
    </row>
    <row r="115" spans="4:13" s="2" customFormat="1" ht="39" customHeight="1">
      <c r="D115" s="73" t="s">
        <v>16</v>
      </c>
      <c r="E115" s="74" t="s">
        <v>7</v>
      </c>
      <c r="F115" s="71">
        <v>1964</v>
      </c>
      <c r="G115" s="24"/>
      <c r="H115" s="25"/>
      <c r="I115" s="75">
        <v>1964</v>
      </c>
      <c r="J115" s="71"/>
      <c r="K115" s="45"/>
      <c r="L115" s="46"/>
      <c r="M115" s="76">
        <f t="shared" si="4"/>
        <v>100</v>
      </c>
    </row>
    <row r="116" spans="4:13" s="2" customFormat="1" ht="120" customHeight="1" hidden="1">
      <c r="D116" s="40" t="s">
        <v>23</v>
      </c>
      <c r="E116" s="77" t="s">
        <v>86</v>
      </c>
      <c r="F116" s="72"/>
      <c r="G116" s="22"/>
      <c r="H116" s="15"/>
      <c r="I116" s="66"/>
      <c r="J116" s="71"/>
      <c r="K116" s="45"/>
      <c r="L116" s="46"/>
      <c r="M116" s="76" t="e">
        <f t="shared" si="4"/>
        <v>#DIV/0!</v>
      </c>
    </row>
    <row r="117" spans="4:13" s="2" customFormat="1" ht="49.5" customHeight="1">
      <c r="D117" s="73" t="s">
        <v>16</v>
      </c>
      <c r="E117" s="77" t="s">
        <v>108</v>
      </c>
      <c r="F117" s="72">
        <v>77.5</v>
      </c>
      <c r="G117" s="22"/>
      <c r="H117" s="15"/>
      <c r="I117" s="75">
        <v>77.5</v>
      </c>
      <c r="J117" s="71"/>
      <c r="K117" s="45"/>
      <c r="L117" s="46"/>
      <c r="M117" s="76">
        <f t="shared" si="4"/>
        <v>100</v>
      </c>
    </row>
    <row r="118" spans="4:13" s="2" customFormat="1" ht="131.25" customHeight="1">
      <c r="D118" s="73" t="s">
        <v>89</v>
      </c>
      <c r="E118" s="77" t="s">
        <v>109</v>
      </c>
      <c r="F118" s="71">
        <v>2000</v>
      </c>
      <c r="G118" s="24"/>
      <c r="H118" s="25"/>
      <c r="I118" s="75">
        <v>2000</v>
      </c>
      <c r="J118" s="71"/>
      <c r="K118" s="78"/>
      <c r="L118" s="79"/>
      <c r="M118" s="76">
        <f t="shared" si="4"/>
        <v>100</v>
      </c>
    </row>
    <row r="119" spans="4:13" s="2" customFormat="1" ht="52.5" customHeight="1">
      <c r="D119" s="73" t="s">
        <v>93</v>
      </c>
      <c r="E119" s="77" t="s">
        <v>97</v>
      </c>
      <c r="F119" s="72">
        <v>5967.2</v>
      </c>
      <c r="G119" s="22"/>
      <c r="H119" s="15"/>
      <c r="I119" s="43">
        <v>5967.2</v>
      </c>
      <c r="J119" s="71"/>
      <c r="K119" s="45"/>
      <c r="L119" s="46"/>
      <c r="M119" s="76">
        <f t="shared" si="4"/>
        <v>100</v>
      </c>
    </row>
    <row r="120" spans="4:13" s="2" customFormat="1" ht="65.25" customHeight="1">
      <c r="D120" s="40" t="s">
        <v>90</v>
      </c>
      <c r="E120" s="48" t="s">
        <v>110</v>
      </c>
      <c r="F120" s="42">
        <v>2494</v>
      </c>
      <c r="G120" s="22"/>
      <c r="H120" s="15"/>
      <c r="I120" s="43">
        <v>1876</v>
      </c>
      <c r="J120" s="44"/>
      <c r="K120" s="45"/>
      <c r="L120" s="46"/>
      <c r="M120" s="47">
        <f t="shared" si="4"/>
        <v>75.2</v>
      </c>
    </row>
    <row r="121" spans="4:13" s="2" customFormat="1" ht="70.5" customHeight="1">
      <c r="D121" s="40" t="s">
        <v>12</v>
      </c>
      <c r="E121" s="48" t="s">
        <v>111</v>
      </c>
      <c r="F121" s="42">
        <v>69.8</v>
      </c>
      <c r="G121" s="22"/>
      <c r="H121" s="15"/>
      <c r="I121" s="43">
        <v>69.5</v>
      </c>
      <c r="J121" s="44"/>
      <c r="K121" s="45"/>
      <c r="L121" s="46"/>
      <c r="M121" s="47">
        <f t="shared" si="4"/>
        <v>99.6</v>
      </c>
    </row>
    <row r="122" spans="4:13" s="2" customFormat="1" ht="83.25" customHeight="1" hidden="1">
      <c r="D122" s="40"/>
      <c r="E122" s="57"/>
      <c r="F122" s="58"/>
      <c r="G122" s="22"/>
      <c r="H122" s="15"/>
      <c r="I122" s="43"/>
      <c r="J122" s="59"/>
      <c r="K122" s="45"/>
      <c r="L122" s="46"/>
      <c r="M122" s="47" t="e">
        <f t="shared" si="4"/>
        <v>#DIV/0!</v>
      </c>
    </row>
    <row r="123" spans="4:13" s="2" customFormat="1" ht="49.5" customHeight="1" hidden="1">
      <c r="D123" s="40" t="s">
        <v>13</v>
      </c>
      <c r="E123" s="57" t="s">
        <v>24</v>
      </c>
      <c r="F123" s="58"/>
      <c r="G123" s="23"/>
      <c r="H123" s="17"/>
      <c r="I123" s="66"/>
      <c r="J123" s="59"/>
      <c r="K123" s="45"/>
      <c r="L123" s="46"/>
      <c r="M123" s="47" t="e">
        <f t="shared" si="4"/>
        <v>#DIV/0!</v>
      </c>
    </row>
    <row r="124" spans="4:13" s="2" customFormat="1" ht="35.25" customHeight="1" hidden="1">
      <c r="D124" s="40" t="s">
        <v>13</v>
      </c>
      <c r="E124" s="57" t="s">
        <v>21</v>
      </c>
      <c r="F124" s="58"/>
      <c r="G124" s="23"/>
      <c r="H124" s="17"/>
      <c r="I124" s="66"/>
      <c r="J124" s="59"/>
      <c r="K124" s="45"/>
      <c r="L124" s="46"/>
      <c r="M124" s="47" t="e">
        <f t="shared" si="4"/>
        <v>#DIV/0!</v>
      </c>
    </row>
    <row r="125" spans="4:13" s="2" customFormat="1" ht="115.5" customHeight="1">
      <c r="D125" s="40" t="s">
        <v>12</v>
      </c>
      <c r="E125" s="57" t="s">
        <v>181</v>
      </c>
      <c r="F125" s="58">
        <v>11</v>
      </c>
      <c r="G125" s="23"/>
      <c r="H125" s="17"/>
      <c r="I125" s="43">
        <v>11</v>
      </c>
      <c r="J125" s="59"/>
      <c r="K125" s="45"/>
      <c r="L125" s="46"/>
      <c r="M125" s="47">
        <f t="shared" si="4"/>
        <v>100</v>
      </c>
    </row>
    <row r="126" spans="4:13" s="2" customFormat="1" ht="63" hidden="1">
      <c r="D126" s="40" t="s">
        <v>14</v>
      </c>
      <c r="E126" s="48" t="s">
        <v>9</v>
      </c>
      <c r="F126" s="58"/>
      <c r="G126" s="23"/>
      <c r="H126" s="17"/>
      <c r="I126" s="66"/>
      <c r="J126" s="59"/>
      <c r="K126" s="45"/>
      <c r="L126" s="46"/>
      <c r="M126" s="47" t="e">
        <f t="shared" si="4"/>
        <v>#DIV/0!</v>
      </c>
    </row>
    <row r="127" spans="4:13" s="2" customFormat="1" ht="47.25" hidden="1">
      <c r="D127" s="40" t="s">
        <v>13</v>
      </c>
      <c r="E127" s="48" t="s">
        <v>112</v>
      </c>
      <c r="F127" s="80"/>
      <c r="G127" s="26"/>
      <c r="H127" s="26"/>
      <c r="I127" s="81"/>
      <c r="J127" s="82"/>
      <c r="K127" s="83"/>
      <c r="L127" s="84"/>
      <c r="M127" s="85" t="e">
        <f t="shared" si="4"/>
        <v>#DIV/0!</v>
      </c>
    </row>
    <row r="128" spans="4:13" s="2" customFormat="1" ht="48" customHeight="1" hidden="1">
      <c r="D128" s="40" t="s">
        <v>13</v>
      </c>
      <c r="E128" s="57" t="s">
        <v>82</v>
      </c>
      <c r="F128" s="58"/>
      <c r="G128" s="18"/>
      <c r="H128" s="18"/>
      <c r="I128" s="66"/>
      <c r="J128" s="59"/>
      <c r="K128" s="45"/>
      <c r="L128" s="46"/>
      <c r="M128" s="47" t="e">
        <f t="shared" si="4"/>
        <v>#DIV/0!</v>
      </c>
    </row>
    <row r="129" spans="4:13" ht="78.75" customHeight="1">
      <c r="D129" s="40" t="s">
        <v>19</v>
      </c>
      <c r="E129" s="86" t="s">
        <v>163</v>
      </c>
      <c r="F129" s="50">
        <v>1662</v>
      </c>
      <c r="G129" s="19"/>
      <c r="H129" s="19"/>
      <c r="I129" s="43">
        <v>1662</v>
      </c>
      <c r="J129" s="87"/>
      <c r="K129" s="87"/>
      <c r="L129" s="87"/>
      <c r="M129" s="47">
        <f t="shared" si="4"/>
        <v>100</v>
      </c>
    </row>
    <row r="130" spans="4:13" ht="63" customHeight="1" hidden="1">
      <c r="D130" s="40" t="s">
        <v>94</v>
      </c>
      <c r="E130" s="86" t="s">
        <v>95</v>
      </c>
      <c r="F130" s="50"/>
      <c r="G130" s="19"/>
      <c r="H130" s="19"/>
      <c r="I130" s="43"/>
      <c r="J130" s="87"/>
      <c r="K130" s="87"/>
      <c r="L130" s="87"/>
      <c r="M130" s="47" t="e">
        <f t="shared" si="4"/>
        <v>#DIV/0!</v>
      </c>
    </row>
    <row r="131" spans="4:13" ht="71.25" customHeight="1">
      <c r="D131" s="40" t="s">
        <v>19</v>
      </c>
      <c r="E131" s="86" t="s">
        <v>96</v>
      </c>
      <c r="F131" s="50">
        <v>6112.7</v>
      </c>
      <c r="G131" s="19"/>
      <c r="H131" s="19"/>
      <c r="I131" s="43">
        <v>6112.7</v>
      </c>
      <c r="J131" s="87"/>
      <c r="K131" s="87"/>
      <c r="L131" s="87"/>
      <c r="M131" s="47">
        <f t="shared" si="4"/>
        <v>100</v>
      </c>
    </row>
    <row r="132" spans="4:13" ht="30.75" customHeight="1" hidden="1">
      <c r="D132" s="67"/>
      <c r="E132" s="88"/>
      <c r="F132" s="89"/>
      <c r="G132" s="20"/>
      <c r="H132" s="20"/>
      <c r="I132" s="90"/>
      <c r="J132" s="91"/>
      <c r="K132" s="91"/>
      <c r="L132" s="92"/>
      <c r="M132" s="47" t="e">
        <f aca="true" t="shared" si="5" ref="M132:M137">I132*100/F132</f>
        <v>#DIV/0!</v>
      </c>
    </row>
    <row r="133" spans="4:13" ht="52.5" customHeight="1">
      <c r="D133" s="40" t="s">
        <v>94</v>
      </c>
      <c r="E133" s="86" t="s">
        <v>95</v>
      </c>
      <c r="F133" s="50">
        <v>87</v>
      </c>
      <c r="G133" s="27"/>
      <c r="H133" s="27"/>
      <c r="I133" s="43">
        <v>87</v>
      </c>
      <c r="J133" s="45"/>
      <c r="K133" s="45"/>
      <c r="L133" s="46"/>
      <c r="M133" s="47">
        <f t="shared" si="5"/>
        <v>100</v>
      </c>
    </row>
    <row r="134" spans="4:13" ht="67.5" customHeight="1">
      <c r="D134" s="40" t="s">
        <v>132</v>
      </c>
      <c r="E134" s="86" t="s">
        <v>133</v>
      </c>
      <c r="F134" s="93">
        <v>1335.7</v>
      </c>
      <c r="G134" s="27"/>
      <c r="H134" s="27"/>
      <c r="I134" s="43">
        <v>1335.7</v>
      </c>
      <c r="J134" s="45"/>
      <c r="K134" s="45"/>
      <c r="L134" s="46"/>
      <c r="M134" s="47">
        <f t="shared" si="5"/>
        <v>100</v>
      </c>
    </row>
    <row r="135" spans="4:13" ht="67.5" customHeight="1">
      <c r="D135" s="40" t="s">
        <v>132</v>
      </c>
      <c r="E135" s="86" t="s">
        <v>182</v>
      </c>
      <c r="F135" s="93">
        <v>9572.1</v>
      </c>
      <c r="G135" s="27"/>
      <c r="H135" s="27"/>
      <c r="I135" s="43">
        <v>9572.1</v>
      </c>
      <c r="J135" s="45"/>
      <c r="K135" s="45"/>
      <c r="L135" s="46"/>
      <c r="M135" s="47">
        <f t="shared" si="5"/>
        <v>100</v>
      </c>
    </row>
    <row r="136" spans="4:13" ht="51.75" customHeight="1">
      <c r="D136" s="40" t="s">
        <v>19</v>
      </c>
      <c r="E136" s="86" t="s">
        <v>136</v>
      </c>
      <c r="F136" s="93">
        <v>5069.6</v>
      </c>
      <c r="G136" s="27"/>
      <c r="H136" s="27"/>
      <c r="I136" s="43">
        <v>5069.6</v>
      </c>
      <c r="J136" s="94"/>
      <c r="K136" s="94"/>
      <c r="L136" s="94"/>
      <c r="M136" s="28">
        <f t="shared" si="5"/>
        <v>100</v>
      </c>
    </row>
    <row r="137" spans="4:13" ht="38.25" customHeight="1" hidden="1">
      <c r="D137" s="40" t="s">
        <v>19</v>
      </c>
      <c r="E137" s="86" t="s">
        <v>137</v>
      </c>
      <c r="F137" s="93"/>
      <c r="G137" s="27"/>
      <c r="H137" s="27"/>
      <c r="I137" s="43"/>
      <c r="J137" s="94"/>
      <c r="K137" s="94"/>
      <c r="L137" s="94"/>
      <c r="M137" s="28" t="e">
        <f t="shared" si="5"/>
        <v>#DIV/0!</v>
      </c>
    </row>
    <row r="138" spans="4:13" ht="69.75" customHeight="1">
      <c r="D138" s="40" t="s">
        <v>132</v>
      </c>
      <c r="E138" s="86" t="s">
        <v>183</v>
      </c>
      <c r="F138" s="93">
        <v>597.3</v>
      </c>
      <c r="G138" s="27"/>
      <c r="H138" s="27"/>
      <c r="I138" s="43">
        <v>597.3</v>
      </c>
      <c r="J138" s="94"/>
      <c r="K138" s="94"/>
      <c r="L138" s="94"/>
      <c r="M138" s="28">
        <v>100</v>
      </c>
    </row>
    <row r="139" spans="4:13" ht="69.75" customHeight="1">
      <c r="D139" s="40" t="s">
        <v>19</v>
      </c>
      <c r="E139" s="86" t="s">
        <v>138</v>
      </c>
      <c r="F139" s="93">
        <v>437.5</v>
      </c>
      <c r="G139" s="27"/>
      <c r="H139" s="27"/>
      <c r="I139" s="43">
        <v>437.5</v>
      </c>
      <c r="J139" s="94"/>
      <c r="K139" s="94"/>
      <c r="L139" s="94"/>
      <c r="M139" s="28">
        <f>I139*100/F139</f>
        <v>100</v>
      </c>
    </row>
    <row r="140" spans="4:13" ht="35.25" customHeight="1">
      <c r="D140" s="40" t="s">
        <v>185</v>
      </c>
      <c r="E140" s="86" t="s">
        <v>186</v>
      </c>
      <c r="F140" s="93">
        <v>1715.3</v>
      </c>
      <c r="G140" s="27"/>
      <c r="H140" s="27"/>
      <c r="I140" s="43">
        <v>1715.3</v>
      </c>
      <c r="J140" s="94"/>
      <c r="K140" s="94"/>
      <c r="L140" s="94"/>
      <c r="M140" s="28">
        <f>I140*100/F140</f>
        <v>100</v>
      </c>
    </row>
    <row r="141" spans="6:10" ht="15.75">
      <c r="F141" s="11"/>
      <c r="J141" s="11"/>
    </row>
    <row r="142" ht="15.75">
      <c r="J142" s="2"/>
    </row>
    <row r="143" ht="15.75">
      <c r="J143" s="2"/>
    </row>
    <row r="144" ht="15.75">
      <c r="J144" s="2"/>
    </row>
    <row r="145" ht="15.75">
      <c r="J145" s="2"/>
    </row>
    <row r="146" ht="15.75">
      <c r="J146" s="2"/>
    </row>
    <row r="147" ht="15.75">
      <c r="J147" s="2"/>
    </row>
    <row r="148" ht="15.75">
      <c r="J148" s="2"/>
    </row>
    <row r="151" ht="15.75">
      <c r="N151" s="6"/>
    </row>
    <row r="152" ht="15.75">
      <c r="N152" s="6"/>
    </row>
    <row r="153" ht="15.75">
      <c r="N153" s="6"/>
    </row>
    <row r="154" ht="15.75">
      <c r="N154" s="6"/>
    </row>
    <row r="155" ht="15.75">
      <c r="N155" s="6"/>
    </row>
    <row r="156" ht="15.75">
      <c r="N156" s="6"/>
    </row>
    <row r="157" ht="15.75">
      <c r="N157" s="6"/>
    </row>
    <row r="158" ht="15.75">
      <c r="N158" s="6"/>
    </row>
    <row r="159" ht="15.75">
      <c r="N159" s="6"/>
    </row>
    <row r="160" ht="15.75">
      <c r="N160" s="6"/>
    </row>
    <row r="161" ht="15.75">
      <c r="N161" s="6"/>
    </row>
    <row r="162" ht="15.75">
      <c r="N162" s="6"/>
    </row>
    <row r="163" ht="15.75">
      <c r="N163" s="6"/>
    </row>
    <row r="164" ht="15.75">
      <c r="N164" s="6"/>
    </row>
    <row r="165" ht="15.75">
      <c r="N165" s="6"/>
    </row>
    <row r="166" ht="15.75">
      <c r="N166" s="6"/>
    </row>
    <row r="167" ht="15.75">
      <c r="N167" s="6"/>
    </row>
    <row r="168" ht="15.75">
      <c r="N168" s="6"/>
    </row>
    <row r="169" ht="15.75">
      <c r="N169" s="7"/>
    </row>
    <row r="170" ht="15.75">
      <c r="N170" s="7"/>
    </row>
    <row r="171" ht="15.75">
      <c r="N171" s="7"/>
    </row>
    <row r="172" ht="15.75">
      <c r="N172" s="6"/>
    </row>
    <row r="173" ht="15.75">
      <c r="N173" s="6"/>
    </row>
    <row r="174" ht="15.75">
      <c r="N174" s="6"/>
    </row>
    <row r="175" ht="15.75">
      <c r="N175" s="8"/>
    </row>
    <row r="176" ht="15.75">
      <c r="N176" s="8"/>
    </row>
    <row r="177" ht="15.75">
      <c r="N177" s="8"/>
    </row>
    <row r="178" ht="15.75">
      <c r="N178" s="8"/>
    </row>
    <row r="179" ht="15.75">
      <c r="N179" s="8"/>
    </row>
    <row r="180" ht="15.75">
      <c r="N180" s="9"/>
    </row>
    <row r="181" ht="15.75">
      <c r="N181" s="12"/>
    </row>
    <row r="182" ht="15.75">
      <c r="N182" s="12"/>
    </row>
    <row r="183" ht="15.75">
      <c r="N183" s="10"/>
    </row>
    <row r="184" ht="15.75">
      <c r="N184" s="10"/>
    </row>
    <row r="185" ht="15.75">
      <c r="N185" s="10"/>
    </row>
    <row r="186" ht="15.75">
      <c r="N186" s="11"/>
    </row>
    <row r="187" ht="15.75">
      <c r="N187" s="13"/>
    </row>
    <row r="188" ht="15.75">
      <c r="N188" s="13"/>
    </row>
    <row r="189" ht="15.75">
      <c r="N189" s="13"/>
    </row>
    <row r="190" ht="15.75">
      <c r="N190" s="11"/>
    </row>
    <row r="191" ht="15.75">
      <c r="N191" s="11"/>
    </row>
    <row r="192" ht="15.75">
      <c r="N192" s="11"/>
    </row>
    <row r="193" ht="15.75">
      <c r="N193" s="2"/>
    </row>
    <row r="194" ht="15.75">
      <c r="N194" s="2"/>
    </row>
    <row r="195" ht="15.75">
      <c r="N195" s="2"/>
    </row>
    <row r="196" ht="15.75">
      <c r="N196" s="2"/>
    </row>
    <row r="197" ht="15.75">
      <c r="N197" s="2"/>
    </row>
    <row r="198" ht="15.75">
      <c r="N198" s="2"/>
    </row>
    <row r="199" ht="15.75">
      <c r="N199" s="2"/>
    </row>
  </sheetData>
  <sheetProtection/>
  <mergeCells count="16">
    <mergeCell ref="D9:M9"/>
    <mergeCell ref="E4:H4"/>
    <mergeCell ref="D11:D13"/>
    <mergeCell ref="E11:E13"/>
    <mergeCell ref="F11:F13"/>
    <mergeCell ref="G11:G13"/>
    <mergeCell ref="E1:M1"/>
    <mergeCell ref="E2:M2"/>
    <mergeCell ref="E3:M3"/>
    <mergeCell ref="I11:I13"/>
    <mergeCell ref="M11:M13"/>
    <mergeCell ref="H11:H13"/>
    <mergeCell ref="E10:M10"/>
    <mergeCell ref="D6:M6"/>
    <mergeCell ref="D7:M7"/>
    <mergeCell ref="D8:M8"/>
  </mergeCells>
  <printOptions/>
  <pageMargins left="0.4724409448818898" right="0.1968503937007874" top="0.4330708661417323" bottom="0.5511811023622047" header="0.35433070866141736" footer="0.15748031496062992"/>
  <pageSetup horizontalDpi="600" verticalDpi="600" orientation="portrait" paperSize="9" scale="90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Администратор</cp:lastModifiedBy>
  <cp:lastPrinted>2011-04-08T04:11:25Z</cp:lastPrinted>
  <dcterms:created xsi:type="dcterms:W3CDTF">2006-06-28T02:32:36Z</dcterms:created>
  <dcterms:modified xsi:type="dcterms:W3CDTF">2011-04-29T04:03:19Z</dcterms:modified>
  <cp:category/>
  <cp:version/>
  <cp:contentType/>
  <cp:contentStatus/>
</cp:coreProperties>
</file>