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 развитии конкуренции\ГОТОВО\"/>
    </mc:Choice>
  </mc:AlternateContent>
  <bookViews>
    <workbookView xWindow="0" yWindow="0" windowWidth="11490" windowHeight="8430"/>
  </bookViews>
  <sheets>
    <sheet name="РУО" sheetId="3" r:id="rId1"/>
  </sheets>
  <definedNames>
    <definedName name="_xlnm._FilterDatabase" localSheetId="0" hidden="1">РУО!$A$3:$AK$5</definedName>
    <definedName name="_xlnm.Print_Titles" localSheetId="0">РУО!$B:$C</definedName>
  </definedNames>
  <calcPr calcId="162913"/>
</workbook>
</file>

<file path=xl/calcChain.xml><?xml version="1.0" encoding="utf-8"?>
<calcChain xmlns="http://schemas.openxmlformats.org/spreadsheetml/2006/main">
  <c r="AH32" i="3" l="1"/>
  <c r="AK37" i="3"/>
  <c r="AJ37" i="3"/>
  <c r="AI37" i="3"/>
  <c r="AH37" i="3"/>
  <c r="AG37" i="3"/>
  <c r="AF37" i="3"/>
  <c r="AE37" i="3"/>
  <c r="AD37" i="3"/>
  <c r="AC37" i="3"/>
  <c r="AB37" i="3"/>
  <c r="AA37" i="3"/>
  <c r="Z37" i="3"/>
  <c r="AK35" i="3"/>
  <c r="AJ35" i="3"/>
  <c r="AI35" i="3"/>
  <c r="AH35" i="3"/>
  <c r="AG35" i="3"/>
  <c r="AF35" i="3"/>
  <c r="AE35" i="3"/>
  <c r="AD35" i="3"/>
  <c r="AK30" i="3"/>
  <c r="AJ30" i="3"/>
  <c r="AI30" i="3"/>
  <c r="AH30" i="3"/>
  <c r="AG30" i="3"/>
  <c r="AF30" i="3"/>
  <c r="AE30" i="3"/>
  <c r="AD30" i="3"/>
  <c r="AK33" i="3"/>
  <c r="AJ33" i="3"/>
  <c r="AI33" i="3"/>
  <c r="AH33" i="3"/>
  <c r="AG33" i="3"/>
  <c r="AF33" i="3"/>
  <c r="AE33" i="3"/>
  <c r="AD33" i="3"/>
  <c r="AK32" i="3"/>
  <c r="AJ32" i="3"/>
  <c r="AI32" i="3"/>
  <c r="AG32" i="3"/>
  <c r="AF32" i="3"/>
  <c r="AE32" i="3"/>
  <c r="AD32" i="3"/>
  <c r="AD29" i="3" l="1"/>
  <c r="AE29" i="3"/>
  <c r="AF29" i="3"/>
  <c r="AG29" i="3"/>
  <c r="AH29" i="3"/>
  <c r="AI29" i="3"/>
  <c r="AJ29" i="3"/>
  <c r="AK29" i="3"/>
  <c r="AD28" i="3"/>
  <c r="AE28" i="3"/>
  <c r="AF28" i="3"/>
  <c r="AG28" i="3"/>
  <c r="AH28" i="3"/>
  <c r="AI28" i="3"/>
  <c r="AJ28" i="3"/>
  <c r="AK28" i="3"/>
  <c r="AD24" i="3"/>
  <c r="AE24" i="3"/>
  <c r="AF24" i="3"/>
  <c r="AG24" i="3"/>
  <c r="AH24" i="3"/>
  <c r="AI24" i="3"/>
  <c r="AJ24" i="3"/>
  <c r="AK24" i="3"/>
  <c r="AD25" i="3"/>
  <c r="AE25" i="3"/>
  <c r="AF25" i="3"/>
  <c r="AG25" i="3"/>
  <c r="AH25" i="3"/>
  <c r="AI25" i="3"/>
  <c r="AJ25" i="3"/>
  <c r="AK25" i="3"/>
  <c r="AD26" i="3"/>
  <c r="AE26" i="3"/>
  <c r="AF26" i="3"/>
  <c r="AG26" i="3"/>
  <c r="AH26" i="3"/>
  <c r="AI26" i="3"/>
  <c r="AJ26" i="3"/>
  <c r="AK26" i="3"/>
  <c r="AD17" i="3"/>
  <c r="AE17" i="3"/>
  <c r="AF17" i="3"/>
  <c r="AG17" i="3"/>
  <c r="AH17" i="3"/>
  <c r="AI17" i="3"/>
  <c r="AJ17" i="3"/>
  <c r="AK17" i="3"/>
  <c r="AD18" i="3"/>
  <c r="AE18" i="3"/>
  <c r="AF18" i="3"/>
  <c r="AG18" i="3"/>
  <c r="AH18" i="3"/>
  <c r="AI18" i="3"/>
  <c r="AJ18" i="3"/>
  <c r="AK18" i="3"/>
  <c r="AD11" i="3"/>
  <c r="AE11" i="3"/>
  <c r="AF11" i="3"/>
  <c r="AG11" i="3"/>
  <c r="AH11" i="3"/>
  <c r="AI11" i="3"/>
  <c r="AJ11" i="3"/>
  <c r="AK11" i="3"/>
  <c r="AK19" i="3" l="1"/>
  <c r="AI19" i="3"/>
  <c r="AJ19" i="3"/>
  <c r="AJ20" i="3"/>
  <c r="AI21" i="3"/>
  <c r="AK21" i="3"/>
  <c r="AJ22" i="3"/>
  <c r="AI23" i="3"/>
  <c r="AJ23" i="3"/>
  <c r="AJ13" i="3"/>
  <c r="AI14" i="3"/>
  <c r="AK14" i="3"/>
  <c r="AJ15" i="3"/>
  <c r="AI16" i="3"/>
  <c r="AJ16" i="3"/>
  <c r="AJ6" i="3"/>
  <c r="AI7" i="3"/>
  <c r="AK7" i="3"/>
  <c r="AJ8" i="3"/>
  <c r="AI9" i="3"/>
  <c r="AJ9" i="3"/>
  <c r="AJ10" i="3"/>
  <c r="AH8" i="3"/>
  <c r="AH6" i="3"/>
  <c r="AH15" i="3"/>
  <c r="AH20" i="3"/>
  <c r="AH10" i="3"/>
  <c r="AH13" i="3"/>
  <c r="AH22" i="3"/>
  <c r="AG10" i="3"/>
  <c r="AF10" i="3"/>
  <c r="AE10" i="3"/>
  <c r="AD10" i="3"/>
  <c r="AG9" i="3"/>
  <c r="AF9" i="3"/>
  <c r="AE9" i="3"/>
  <c r="AD9" i="3"/>
  <c r="AK8" i="3"/>
  <c r="AG8" i="3"/>
  <c r="AF8" i="3"/>
  <c r="AE8" i="3"/>
  <c r="AD8" i="3"/>
  <c r="AJ7" i="3"/>
  <c r="AG7" i="3"/>
  <c r="AF7" i="3"/>
  <c r="AE7" i="3"/>
  <c r="AD7" i="3"/>
  <c r="AG6" i="3"/>
  <c r="AF6" i="3"/>
  <c r="AE6" i="3"/>
  <c r="AD6" i="3"/>
  <c r="AG16" i="3"/>
  <c r="AF16" i="3"/>
  <c r="AE16" i="3"/>
  <c r="AD16" i="3"/>
  <c r="AK15" i="3"/>
  <c r="AG15" i="3"/>
  <c r="AF15" i="3"/>
  <c r="AE15" i="3"/>
  <c r="AD15" i="3"/>
  <c r="AJ14" i="3"/>
  <c r="AG14" i="3"/>
  <c r="AF14" i="3"/>
  <c r="AE14" i="3"/>
  <c r="AD14" i="3"/>
  <c r="AG13" i="3"/>
  <c r="AF13" i="3"/>
  <c r="AE13" i="3"/>
  <c r="AD13" i="3"/>
  <c r="AG23" i="3"/>
  <c r="AF23" i="3"/>
  <c r="AE23" i="3"/>
  <c r="AD23" i="3"/>
  <c r="AK22" i="3"/>
  <c r="AG22" i="3"/>
  <c r="AF22" i="3"/>
  <c r="AE22" i="3"/>
  <c r="AD22" i="3"/>
  <c r="AJ21" i="3"/>
  <c r="AG21" i="3"/>
  <c r="AF21" i="3"/>
  <c r="AE21" i="3"/>
  <c r="AD21" i="3"/>
  <c r="AG20" i="3"/>
  <c r="AF20" i="3"/>
  <c r="AE20" i="3"/>
  <c r="AD20" i="3"/>
  <c r="AG19" i="3"/>
  <c r="AF19" i="3"/>
  <c r="AE19" i="3"/>
  <c r="AD19" i="3"/>
  <c r="AH21" i="3" l="1"/>
  <c r="AH23" i="3"/>
  <c r="AH16" i="3"/>
  <c r="AH7" i="3"/>
  <c r="AK10" i="3"/>
  <c r="AK9" i="3"/>
  <c r="AK6" i="3"/>
  <c r="AK16" i="3"/>
  <c r="AK13" i="3"/>
  <c r="AK23" i="3"/>
  <c r="AK20" i="3"/>
  <c r="AI10" i="3"/>
  <c r="AI8" i="3"/>
  <c r="AI6" i="3"/>
  <c r="AI15" i="3"/>
  <c r="AI13" i="3"/>
  <c r="AI22" i="3"/>
  <c r="AI20" i="3"/>
  <c r="AH9" i="3"/>
  <c r="AH14" i="3"/>
  <c r="AH19" i="3"/>
</calcChain>
</file>

<file path=xl/sharedStrings.xml><?xml version="1.0" encoding="utf-8"?>
<sst xmlns="http://schemas.openxmlformats.org/spreadsheetml/2006/main" count="137" uniqueCount="58">
  <si>
    <t>Отчет о деятельности хозяйствующих субъектов, доля участия муниципального образования в которых составляет 50% и более</t>
  </si>
  <si>
    <t>Муниципальное образование</t>
  </si>
  <si>
    <t xml:space="preserve">Наименование хозяйствующего субъекта </t>
  </si>
  <si>
    <t>Рынок присутствия (ОКВЭД)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</si>
  <si>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</si>
  <si>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</si>
  <si>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</si>
  <si>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</si>
  <si>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</si>
  <si>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</si>
  <si>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</si>
  <si>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</si>
  <si>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Первомайский район</t>
  </si>
  <si>
    <t>№ п/п</t>
  </si>
  <si>
    <t>85.14</t>
  </si>
  <si>
    <t>85.13</t>
  </si>
  <si>
    <t>85.11</t>
  </si>
  <si>
    <t>85.41.1</t>
  </si>
  <si>
    <t>85.41</t>
  </si>
  <si>
    <t>чел.</t>
  </si>
  <si>
    <r>
      <t xml:space="preserve">Муниципальное бюджетное дошкольное общеобразовательное учреждение 
</t>
    </r>
    <r>
      <rPr>
        <b/>
        <sz val="11"/>
        <rFont val="Times New Roman"/>
        <family val="1"/>
        <charset val="204"/>
      </rPr>
      <t>Комсомольский детский сад</t>
    </r>
  </si>
  <si>
    <r>
      <t xml:space="preserve">Муниципальное бюджетное дошкольное общеобразовательное учреждение 
</t>
    </r>
    <r>
      <rPr>
        <b/>
        <sz val="11"/>
        <rFont val="Times New Roman"/>
        <family val="1"/>
        <charset val="204"/>
      </rPr>
      <t>Первомайский детский сад "Березка"</t>
    </r>
  </si>
  <si>
    <r>
      <t xml:space="preserve">Муниципальное бюджетное дошкольное общеобразовательное учреждение 
</t>
    </r>
    <r>
      <rPr>
        <b/>
        <sz val="11"/>
        <rFont val="Times New Roman"/>
        <family val="1"/>
        <charset val="204"/>
      </rPr>
      <t>Первомайский детский сад "Сказка"</t>
    </r>
  </si>
  <si>
    <r>
      <t xml:space="preserve">Муниципальное бюджетное дошкольное общеобразовательное учреждение 
</t>
    </r>
    <r>
      <rPr>
        <b/>
        <sz val="11"/>
        <rFont val="Times New Roman"/>
        <family val="1"/>
        <charset val="204"/>
      </rPr>
      <t>ДСОВ "Светлячок" Первомайского района</t>
    </r>
  </si>
  <si>
    <r>
      <t xml:space="preserve">Муниципальное бюджетное дошкольное общеобразовательное учреждение 
</t>
    </r>
    <r>
      <rPr>
        <b/>
        <sz val="11"/>
        <rFont val="Times New Roman"/>
        <family val="1"/>
        <charset val="204"/>
      </rPr>
      <t>Улу-Юльский детский сад</t>
    </r>
  </si>
  <si>
    <r>
      <t xml:space="preserve">Муниципальное автономное дошкольное общеобразовательное учреждение 
</t>
    </r>
    <r>
      <rPr>
        <b/>
        <sz val="11"/>
        <rFont val="Times New Roman"/>
        <family val="1"/>
        <charset val="204"/>
      </rPr>
      <t>детский сад "Родничок" Первомайского района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</si>
  <si>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Торбеевская основная общеобразовательная школа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</si>
  <si>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Беляйская основная общеобразовательная школа</t>
    </r>
  </si>
  <si>
    <r>
      <t xml:space="preserve">Муниципальное бюджетное общеобразовательное учреждение основная 
</t>
    </r>
    <r>
      <rPr>
        <b/>
        <sz val="11"/>
        <rFont val="Times New Roman"/>
        <family val="1"/>
        <charset val="204"/>
      </rPr>
      <t>общеобразовательная школа п. Новый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</si>
  <si>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Ежинская основная общеобразовательная школа</t>
    </r>
  </si>
  <si>
    <r>
      <t xml:space="preserve">Муниципальное автономное общеобразовательное учреждение 
</t>
    </r>
    <r>
      <rPr>
        <b/>
        <sz val="11"/>
        <rFont val="Times New Roman"/>
        <family val="1"/>
        <charset val="204"/>
      </rPr>
      <t>Альмяковская основная общеобразовательная школа</t>
    </r>
  </si>
  <si>
    <r>
      <t xml:space="preserve">Муниципальное автономное общеобразовательное учреждение 
</t>
    </r>
    <r>
      <rPr>
        <b/>
        <sz val="11"/>
        <rFont val="Times New Roman"/>
        <family val="1"/>
        <charset val="204"/>
      </rPr>
      <t>Туендатская основная общеобразовательная школа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</si>
  <si>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 xml:space="preserve">Березовская средняя общеобразовательная школа 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</si>
  <si>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 xml:space="preserve">Комсомольская основная общеобразовательная школа 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</si>
  <si>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Куяновская средняя общеобразовательная школа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</si>
  <si>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Ореховская средняя общеобразовательная школа</t>
    </r>
  </si>
  <si>
    <r>
      <t xml:space="preserve">Муниципальное бюджетное общеобразовательное учреждение 
</t>
    </r>
    <r>
      <rPr>
        <b/>
        <sz val="11"/>
        <rFont val="Times New Roman"/>
        <family val="1"/>
        <charset val="204"/>
      </rPr>
      <t>Первомайская средняя общеобразовательная школа</t>
    </r>
  </si>
  <si>
    <r>
      <t xml:space="preserve">Муниципальное автономное общеобразовательное учреждение 
</t>
    </r>
    <r>
      <rPr>
        <b/>
        <sz val="11"/>
        <rFont val="Times New Roman"/>
        <family val="1"/>
        <charset val="204"/>
      </rPr>
      <t>Аргат-Юльская средняя общеобразовательная школа</t>
    </r>
  </si>
  <si>
    <r>
      <t xml:space="preserve">Муниципальное автономное общеобразовательное учреждение 
</t>
    </r>
    <r>
      <rPr>
        <b/>
        <sz val="11"/>
        <rFont val="Times New Roman"/>
        <family val="1"/>
        <charset val="204"/>
      </rPr>
      <t>Сергееевская средняя общеобразовательная школа</t>
    </r>
  </si>
  <si>
    <r>
      <t xml:space="preserve">Муниципальное автономное общеобразовательное учреждение 
</t>
    </r>
    <r>
      <rPr>
        <b/>
        <sz val="11"/>
        <rFont val="Times New Roman"/>
        <family val="1"/>
        <charset val="204"/>
      </rPr>
      <t>Улу-Юльская средняя общеобразовательная школа</t>
    </r>
  </si>
  <si>
    <r>
      <t xml:space="preserve">Муниципальное бюджетное образовательное учреждение дополнительного образования </t>
    </r>
    <r>
      <rPr>
        <b/>
        <sz val="11"/>
        <rFont val="Times New Roman"/>
        <family val="1"/>
        <charset val="204"/>
      </rPr>
      <t xml:space="preserve"> 
"Центр дополнительного образования для детей"</t>
    </r>
  </si>
  <si>
    <r>
      <t xml:space="preserve">Муниципальное бюджетное образовательное учреждение дополнительного образования </t>
    </r>
    <r>
      <rPr>
        <b/>
        <sz val="11"/>
        <rFont val="Times New Roman"/>
        <family val="1"/>
        <charset val="204"/>
      </rPr>
      <t xml:space="preserve"> 
"Детско-юношеская спортивная школа"</t>
    </r>
  </si>
  <si>
    <r>
      <t>Общая величина стоимостного оборота рынка , тыс. руб.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</si>
  <si>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Объем реализованных </t>
    </r>
    <r>
      <rPr>
        <b/>
        <u/>
        <sz val="11"/>
        <color indexed="8"/>
        <rFont val="Times New Roman"/>
        <family val="1"/>
        <charset val="204"/>
      </rPr>
      <t xml:space="preserve">хозяйствующим субъектом </t>
    </r>
    <r>
      <rPr>
        <b/>
        <sz val="11"/>
        <color indexed="8"/>
        <rFont val="Times New Roman"/>
        <family val="1"/>
        <charset val="204"/>
      </rPr>
      <t xml:space="preserve"> товаров, работ и услуг в натуральном выражении (единиц)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</si>
  <si>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r>
      <rPr>
        <b/>
        <u/>
        <sz val="11"/>
        <color indexed="8"/>
        <rFont val="Times New Roman"/>
        <family val="1"/>
        <charset val="204"/>
      </rPr>
      <t>Общая величина</t>
    </r>
    <r>
      <rPr>
        <b/>
        <sz val="11"/>
        <color indexed="8"/>
        <rFont val="Times New Roman"/>
        <family val="1"/>
        <charset val="204"/>
      </rPr>
      <t xml:space="preserve"> реализованных на рынке товаров, работ и услуг в натуральном выражении (единиц)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</si>
  <si>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r>
      <t xml:space="preserve">Муниципальное автономное учреждение дополнительного образования детей 
</t>
    </r>
    <r>
      <rPr>
        <b/>
        <sz val="11"/>
        <rFont val="Times New Roman"/>
        <family val="1"/>
        <charset val="204"/>
      </rPr>
      <t>"Первомайская детская школа искусств"</t>
    </r>
  </si>
  <si>
    <r>
      <t xml:space="preserve">Муниципальное автономное учреждение 
</t>
    </r>
    <r>
      <rPr>
        <b/>
        <sz val="11"/>
        <rFont val="Times New Roman"/>
        <family val="1"/>
        <charset val="204"/>
      </rPr>
      <t>"Первомайский районный краеведческий музей"</t>
    </r>
  </si>
  <si>
    <r>
      <t xml:space="preserve">Муниципальное автономное учреждение 
</t>
    </r>
    <r>
      <rPr>
        <b/>
        <sz val="11"/>
        <rFont val="Times New Roman"/>
        <family val="1"/>
        <charset val="204"/>
      </rPr>
      <t>"Централизованная библиотечная система Первомайского района"</t>
    </r>
  </si>
  <si>
    <r>
      <t xml:space="preserve">Муниципальное автономное учреждение 
</t>
    </r>
    <r>
      <rPr>
        <b/>
        <sz val="11"/>
        <rFont val="Times New Roman"/>
        <family val="1"/>
        <charset val="204"/>
      </rPr>
      <t>"Централизованная клубная система Первомайского района"</t>
    </r>
  </si>
  <si>
    <t>91.01</t>
  </si>
  <si>
    <t>91.02</t>
  </si>
  <si>
    <t>90.04.3</t>
  </si>
  <si>
    <r>
      <t xml:space="preserve">Муниципальное унитарное предприятие 
</t>
    </r>
    <r>
      <rPr>
        <b/>
        <sz val="11"/>
        <rFont val="Times New Roman"/>
        <family val="1"/>
        <charset val="204"/>
      </rPr>
      <t>"Редакция газеты "Заветы Ильича"</t>
    </r>
  </si>
  <si>
    <t>58.13.1</t>
  </si>
  <si>
    <t>кол. во обучающихся</t>
  </si>
  <si>
    <t>кол. во номеров</t>
  </si>
  <si>
    <t>посетители</t>
  </si>
  <si>
    <t>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</si>
</sst>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9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0" xfId="0" applyNumberFormat="1" applyFont="1"/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9" fontId="4" fillId="7" borderId="1" xfId="1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8" borderId="1" xfId="0" applyNumberFormat="1" applyFont="1" applyFill="1" applyBorder="1"/>
    <xf numFmtId="0" fontId="6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9" borderId="1" xfId="4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4" fillId="0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8" borderId="2" xfId="0" applyNumberFormat="1" applyFont="1" applyFill="1" applyBorder="1"/>
    <xf numFmtId="0" fontId="2" fillId="0" borderId="2" xfId="0" applyNumberFormat="1" applyFont="1" applyBorder="1"/>
    <xf numFmtId="0" fontId="2" fillId="4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7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/>
    </xf>
    <xf numFmtId="9" fontId="4" fillId="2" borderId="3" xfId="1" applyNumberFormat="1" applyFont="1" applyFill="1" applyBorder="1" applyAlignment="1">
      <alignment horizontal="center" vertical="center"/>
    </xf>
    <xf numFmtId="9" fontId="4" fillId="7" borderId="3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0" borderId="3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/>
    <xf numFmtId="0" fontId="2" fillId="0" borderId="3" xfId="0" applyNumberFormat="1" applyFont="1" applyBorder="1"/>
    <xf numFmtId="0" fontId="4" fillId="3" borderId="4" xfId="0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4" fillId="3" borderId="5" xfId="4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/>
    <xf numFmtId="0" fontId="4" fillId="3" borderId="5" xfId="0" applyNumberFormat="1" applyFont="1" applyFill="1" applyBorder="1" applyAlignment="1">
      <alignment horizontal="center" vertical="center"/>
    </xf>
    <xf numFmtId="9" fontId="4" fillId="3" borderId="5" xfId="1" applyNumberFormat="1" applyFont="1" applyFill="1" applyBorder="1" applyAlignment="1">
      <alignment horizontal="center" vertical="center"/>
    </xf>
    <xf numFmtId="9" fontId="4" fillId="3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8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9" fontId="4" fillId="2" borderId="7" xfId="1" applyNumberFormat="1" applyFont="1" applyFill="1" applyBorder="1" applyAlignment="1">
      <alignment horizontal="center" vertical="center"/>
    </xf>
    <xf numFmtId="9" fontId="4" fillId="7" borderId="7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Процентный" xfId="1" builtinId="5"/>
    <cellStyle name="Процентный 2" xfId="2"/>
    <cellStyle name="Процентный 2 2" xfId="3"/>
  </cellStyles>
  <dxfs count="0"/>
  <tableStyles count="0" defaultTableStyle="TableStyleMedium2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67"/>
  <sheetViews>
    <sheetView tabSelected="1" zoomScale="70" zoomScaleNormal="70" zoomScaleSheetLayoutView="90" workbookViewId="0">
      <pane xSplit="2" ySplit="5" topLeftCell="F24" activePane="bottomRight" state="frozen"/>
      <selection pane="topRight" activeCell="C1" sqref="C1"/>
      <selection pane="bottomLeft" activeCell="A8" sqref="A8"/>
      <selection pane="bottomRight" activeCell="P32" sqref="P32"/>
    </sheetView>
  </sheetViews>
  <sheetFormatPr defaultColWidth="9.140625" defaultRowHeight="15" x14ac:dyDescent="0.25"/>
  <cols>
    <col min="1" max="1" width="3.7109375" style="1" customWidth="1"/>
    <col min="2" max="2" width="13.85546875" style="4" customWidth="1"/>
    <col min="3" max="3" width="37.85546875" style="1" customWidth="1"/>
    <col min="4" max="4" width="9.5703125" style="1" customWidth="1"/>
    <col min="5" max="8" width="6" style="1" customWidth="1"/>
    <col min="9" max="15" width="7.28515625" style="1" customWidth="1"/>
    <col min="16" max="16" width="8" style="1" customWidth="1"/>
    <col min="17" max="21" width="7.28515625" style="1" customWidth="1"/>
    <col min="22" max="25" width="7.5703125" style="1" customWidth="1"/>
    <col min="26" max="29" width="9.28515625" style="1" customWidth="1"/>
    <col min="30" max="37" width="9" style="1" customWidth="1"/>
    <col min="38" max="16384" width="9.140625" style="1"/>
  </cols>
  <sheetData>
    <row r="1" spans="1:37" ht="18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37" ht="72" customHeight="1" x14ac:dyDescent="0.25">
      <c r="A3" s="99" t="s">
        <v>13</v>
      </c>
      <c r="B3" s="99" t="s">
        <v>1</v>
      </c>
      <c r="C3" s="99" t="s">
        <v>2</v>
      </c>
      <c r="D3" s="106" t="s">
        <v>3</v>
      </c>
      <c r="E3" s="99" t="s">
        <v>4</v>
      </c>
      <c r="F3" s="100"/>
      <c r="G3" s="100"/>
      <c r="H3" s="100"/>
      <c r="I3" s="97" t="s">
        <v>5</v>
      </c>
      <c r="J3" s="98"/>
      <c r="K3" s="98"/>
      <c r="L3" s="98"/>
      <c r="M3" s="99" t="s">
        <v>42</v>
      </c>
      <c r="N3" s="100"/>
      <c r="O3" s="100"/>
      <c r="P3" s="100"/>
      <c r="Q3" s="110" t="s">
        <v>43</v>
      </c>
      <c r="R3" s="111"/>
      <c r="S3" s="111"/>
      <c r="T3" s="111"/>
      <c r="U3" s="111"/>
      <c r="V3" s="112" t="s">
        <v>44</v>
      </c>
      <c r="W3" s="113"/>
      <c r="X3" s="113"/>
      <c r="Y3" s="113"/>
      <c r="Z3" s="114" t="s">
        <v>6</v>
      </c>
      <c r="AA3" s="115"/>
      <c r="AB3" s="115"/>
      <c r="AC3" s="115"/>
      <c r="AD3" s="99" t="s">
        <v>7</v>
      </c>
      <c r="AE3" s="100"/>
      <c r="AF3" s="100"/>
      <c r="AG3" s="100"/>
      <c r="AH3" s="116" t="s">
        <v>8</v>
      </c>
      <c r="AI3" s="117"/>
      <c r="AJ3" s="117"/>
      <c r="AK3" s="117"/>
    </row>
    <row r="4" spans="1:37" ht="18" customHeight="1" x14ac:dyDescent="0.25">
      <c r="A4" s="99"/>
      <c r="B4" s="100"/>
      <c r="C4" s="100"/>
      <c r="D4" s="107"/>
      <c r="E4" s="101" t="s">
        <v>9</v>
      </c>
      <c r="F4" s="102"/>
      <c r="G4" s="102"/>
      <c r="H4" s="103"/>
      <c r="I4" s="104" t="s">
        <v>9</v>
      </c>
      <c r="J4" s="105"/>
      <c r="K4" s="105"/>
      <c r="L4" s="29" t="s">
        <v>10</v>
      </c>
      <c r="M4" s="101" t="s">
        <v>9</v>
      </c>
      <c r="N4" s="102"/>
      <c r="O4" s="102"/>
      <c r="P4" s="13" t="s">
        <v>10</v>
      </c>
      <c r="Q4" s="110" t="s">
        <v>11</v>
      </c>
      <c r="R4" s="118" t="s">
        <v>9</v>
      </c>
      <c r="S4" s="119"/>
      <c r="T4" s="119"/>
      <c r="U4" s="14" t="s">
        <v>10</v>
      </c>
      <c r="V4" s="120" t="s">
        <v>9</v>
      </c>
      <c r="W4" s="121"/>
      <c r="X4" s="121"/>
      <c r="Y4" s="19" t="s">
        <v>10</v>
      </c>
      <c r="Z4" s="122" t="s">
        <v>9</v>
      </c>
      <c r="AA4" s="123"/>
      <c r="AB4" s="123"/>
      <c r="AC4" s="21" t="s">
        <v>10</v>
      </c>
      <c r="AD4" s="101" t="s">
        <v>9</v>
      </c>
      <c r="AE4" s="102"/>
      <c r="AF4" s="102"/>
      <c r="AG4" s="13" t="s">
        <v>10</v>
      </c>
      <c r="AH4" s="108" t="s">
        <v>9</v>
      </c>
      <c r="AI4" s="109"/>
      <c r="AJ4" s="109"/>
      <c r="AK4" s="26" t="s">
        <v>10</v>
      </c>
    </row>
    <row r="5" spans="1:37" ht="27.75" customHeight="1" x14ac:dyDescent="0.25">
      <c r="A5" s="99"/>
      <c r="B5" s="100"/>
      <c r="C5" s="100"/>
      <c r="D5" s="107"/>
      <c r="E5" s="13">
        <v>2017</v>
      </c>
      <c r="F5" s="13">
        <v>2018</v>
      </c>
      <c r="G5" s="13">
        <v>2019</v>
      </c>
      <c r="H5" s="13">
        <v>2020</v>
      </c>
      <c r="I5" s="29">
        <v>2017</v>
      </c>
      <c r="J5" s="29">
        <v>2018</v>
      </c>
      <c r="K5" s="29">
        <v>2019</v>
      </c>
      <c r="L5" s="29">
        <v>2020</v>
      </c>
      <c r="M5" s="13">
        <v>2017</v>
      </c>
      <c r="N5" s="13">
        <v>2018</v>
      </c>
      <c r="O5" s="13">
        <v>2019</v>
      </c>
      <c r="P5" s="13">
        <v>2020</v>
      </c>
      <c r="Q5" s="111"/>
      <c r="R5" s="14">
        <v>2017</v>
      </c>
      <c r="S5" s="14">
        <v>2018</v>
      </c>
      <c r="T5" s="14">
        <v>2019</v>
      </c>
      <c r="U5" s="14">
        <v>2020</v>
      </c>
      <c r="V5" s="19">
        <v>2017</v>
      </c>
      <c r="W5" s="19">
        <v>2018</v>
      </c>
      <c r="X5" s="19">
        <v>2019</v>
      </c>
      <c r="Y5" s="19">
        <v>2020</v>
      </c>
      <c r="Z5" s="22">
        <v>2017</v>
      </c>
      <c r="AA5" s="22">
        <v>2018</v>
      </c>
      <c r="AB5" s="22">
        <v>2019</v>
      </c>
      <c r="AC5" s="22">
        <v>2020</v>
      </c>
      <c r="AD5" s="13">
        <v>2017</v>
      </c>
      <c r="AE5" s="13">
        <v>2018</v>
      </c>
      <c r="AF5" s="13">
        <v>2019</v>
      </c>
      <c r="AG5" s="13">
        <v>2020</v>
      </c>
      <c r="AH5" s="26">
        <v>2017</v>
      </c>
      <c r="AI5" s="26">
        <v>2018</v>
      </c>
      <c r="AJ5" s="26">
        <v>2019</v>
      </c>
      <c r="AK5" s="26">
        <v>2020</v>
      </c>
    </row>
    <row r="6" spans="1:37" ht="44.25" x14ac:dyDescent="0.25">
      <c r="A6" s="3">
        <v>1</v>
      </c>
      <c r="B6" s="10" t="s">
        <v>12</v>
      </c>
      <c r="C6" s="9" t="s">
        <v>20</v>
      </c>
      <c r="D6" s="33" t="s">
        <v>16</v>
      </c>
      <c r="E6" s="12">
        <v>100</v>
      </c>
      <c r="F6" s="12">
        <v>100</v>
      </c>
      <c r="G6" s="12">
        <v>100</v>
      </c>
      <c r="H6" s="12">
        <v>100</v>
      </c>
      <c r="I6" s="30"/>
      <c r="J6" s="30"/>
      <c r="K6" s="30"/>
      <c r="L6" s="30"/>
      <c r="M6" s="7"/>
      <c r="N6" s="7"/>
      <c r="O6" s="7"/>
      <c r="P6" s="7"/>
      <c r="Q6" s="15" t="s">
        <v>19</v>
      </c>
      <c r="R6" s="15">
        <v>45</v>
      </c>
      <c r="S6" s="15">
        <v>45</v>
      </c>
      <c r="T6" s="15">
        <v>46</v>
      </c>
      <c r="U6" s="15">
        <v>43</v>
      </c>
      <c r="V6" s="20">
        <v>583</v>
      </c>
      <c r="W6" s="20">
        <v>593</v>
      </c>
      <c r="X6" s="20">
        <v>581</v>
      </c>
      <c r="Y6" s="20">
        <v>565</v>
      </c>
      <c r="Z6" s="23">
        <v>5788.1</v>
      </c>
      <c r="AA6" s="23">
        <v>7019.9</v>
      </c>
      <c r="AB6" s="23">
        <v>6879.9</v>
      </c>
      <c r="AC6" s="23">
        <v>7444.9</v>
      </c>
      <c r="AD6" s="2" t="e">
        <f t="shared" ref="AD6:AD29" si="0">I6/M6</f>
        <v>#DIV/0!</v>
      </c>
      <c r="AE6" s="2" t="e">
        <f t="shared" ref="AE6:AE29" si="1">J6/N6</f>
        <v>#DIV/0!</v>
      </c>
      <c r="AF6" s="2" t="e">
        <f t="shared" ref="AF6:AF29" si="2">K6/O6</f>
        <v>#DIV/0!</v>
      </c>
      <c r="AG6" s="2" t="e">
        <f t="shared" ref="AG6:AG29" si="3">L6/P6</f>
        <v>#DIV/0!</v>
      </c>
      <c r="AH6" s="27">
        <f t="shared" ref="AH6:AH29" si="4">R6/V6</f>
        <v>7.7186963979416809E-2</v>
      </c>
      <c r="AI6" s="27">
        <f t="shared" ref="AI6:AI29" si="5">S6/W6</f>
        <v>7.5885328836424959E-2</v>
      </c>
      <c r="AJ6" s="27">
        <f t="shared" ref="AJ6:AJ29" si="6">T6/X6</f>
        <v>7.9173838209982791E-2</v>
      </c>
      <c r="AK6" s="27">
        <f t="shared" ref="AK6:AK29" si="7">U6/Y6</f>
        <v>7.6106194690265486E-2</v>
      </c>
    </row>
    <row r="7" spans="1:37" ht="58.5" x14ac:dyDescent="0.25">
      <c r="A7" s="3">
        <v>2</v>
      </c>
      <c r="B7" s="10" t="s">
        <v>12</v>
      </c>
      <c r="C7" s="9" t="s">
        <v>21</v>
      </c>
      <c r="D7" s="33" t="s">
        <v>16</v>
      </c>
      <c r="E7" s="12">
        <v>100</v>
      </c>
      <c r="F7" s="12">
        <v>100</v>
      </c>
      <c r="G7" s="12">
        <v>100</v>
      </c>
      <c r="H7" s="12">
        <v>100</v>
      </c>
      <c r="I7" s="30"/>
      <c r="J7" s="30"/>
      <c r="K7" s="30"/>
      <c r="L7" s="30"/>
      <c r="M7" s="7"/>
      <c r="N7" s="7"/>
      <c r="O7" s="7"/>
      <c r="P7" s="7"/>
      <c r="Q7" s="15" t="s">
        <v>19</v>
      </c>
      <c r="R7" s="15">
        <v>98</v>
      </c>
      <c r="S7" s="15">
        <v>102</v>
      </c>
      <c r="T7" s="15">
        <v>94</v>
      </c>
      <c r="U7" s="15">
        <v>87</v>
      </c>
      <c r="V7" s="20">
        <v>583</v>
      </c>
      <c r="W7" s="20">
        <v>593</v>
      </c>
      <c r="X7" s="20">
        <v>581</v>
      </c>
      <c r="Y7" s="20">
        <v>565</v>
      </c>
      <c r="Z7" s="23">
        <v>9316.16</v>
      </c>
      <c r="AA7" s="23">
        <v>10844.48</v>
      </c>
      <c r="AB7" s="23">
        <v>11001.42</v>
      </c>
      <c r="AC7" s="23">
        <v>10980.17</v>
      </c>
      <c r="AD7" s="2" t="e">
        <f t="shared" si="0"/>
        <v>#DIV/0!</v>
      </c>
      <c r="AE7" s="2" t="e">
        <f t="shared" si="1"/>
        <v>#DIV/0!</v>
      </c>
      <c r="AF7" s="2" t="e">
        <f t="shared" si="2"/>
        <v>#DIV/0!</v>
      </c>
      <c r="AG7" s="2" t="e">
        <f t="shared" si="3"/>
        <v>#DIV/0!</v>
      </c>
      <c r="AH7" s="27">
        <f t="shared" si="4"/>
        <v>0.16809605488850771</v>
      </c>
      <c r="AI7" s="27">
        <f t="shared" si="5"/>
        <v>0.17200674536256325</v>
      </c>
      <c r="AJ7" s="27">
        <f t="shared" si="6"/>
        <v>0.16179001721170397</v>
      </c>
      <c r="AK7" s="27">
        <f t="shared" si="7"/>
        <v>0.15398230088495576</v>
      </c>
    </row>
    <row r="8" spans="1:37" ht="58.5" x14ac:dyDescent="0.25">
      <c r="A8" s="3">
        <v>3</v>
      </c>
      <c r="B8" s="10" t="s">
        <v>12</v>
      </c>
      <c r="C8" s="9" t="s">
        <v>22</v>
      </c>
      <c r="D8" s="33" t="s">
        <v>16</v>
      </c>
      <c r="E8" s="12">
        <v>100</v>
      </c>
      <c r="F8" s="12">
        <v>100</v>
      </c>
      <c r="G8" s="12">
        <v>100</v>
      </c>
      <c r="H8" s="12">
        <v>100</v>
      </c>
      <c r="I8" s="30"/>
      <c r="J8" s="30"/>
      <c r="K8" s="30"/>
      <c r="L8" s="30"/>
      <c r="M8" s="7"/>
      <c r="N8" s="7"/>
      <c r="O8" s="7"/>
      <c r="P8" s="7"/>
      <c r="Q8" s="15" t="s">
        <v>19</v>
      </c>
      <c r="R8" s="15">
        <v>137</v>
      </c>
      <c r="S8" s="15">
        <v>137</v>
      </c>
      <c r="T8" s="15">
        <v>126</v>
      </c>
      <c r="U8" s="15">
        <v>100</v>
      </c>
      <c r="V8" s="20">
        <v>583</v>
      </c>
      <c r="W8" s="20">
        <v>593</v>
      </c>
      <c r="X8" s="20">
        <v>581</v>
      </c>
      <c r="Y8" s="20">
        <v>565</v>
      </c>
      <c r="Z8" s="24">
        <v>13747.5</v>
      </c>
      <c r="AA8" s="24">
        <v>15505.7</v>
      </c>
      <c r="AB8" s="24">
        <v>16178.5</v>
      </c>
      <c r="AC8" s="23">
        <v>16800.7</v>
      </c>
      <c r="AD8" s="2" t="e">
        <f t="shared" si="0"/>
        <v>#DIV/0!</v>
      </c>
      <c r="AE8" s="2" t="e">
        <f t="shared" si="1"/>
        <v>#DIV/0!</v>
      </c>
      <c r="AF8" s="2" t="e">
        <f t="shared" si="2"/>
        <v>#DIV/0!</v>
      </c>
      <c r="AG8" s="2" t="e">
        <f t="shared" si="3"/>
        <v>#DIV/0!</v>
      </c>
      <c r="AH8" s="27">
        <f t="shared" si="4"/>
        <v>0.23499142367066894</v>
      </c>
      <c r="AI8" s="27">
        <f t="shared" si="5"/>
        <v>0.23102866779089376</v>
      </c>
      <c r="AJ8" s="27">
        <f t="shared" si="6"/>
        <v>0.21686746987951808</v>
      </c>
      <c r="AK8" s="27">
        <f t="shared" si="7"/>
        <v>0.17699115044247787</v>
      </c>
    </row>
    <row r="9" spans="1:37" ht="58.5" x14ac:dyDescent="0.25">
      <c r="A9" s="3">
        <v>4</v>
      </c>
      <c r="B9" s="10" t="s">
        <v>12</v>
      </c>
      <c r="C9" s="9" t="s">
        <v>23</v>
      </c>
      <c r="D9" s="33" t="s">
        <v>16</v>
      </c>
      <c r="E9" s="12">
        <v>100</v>
      </c>
      <c r="F9" s="12">
        <v>100</v>
      </c>
      <c r="G9" s="12">
        <v>100</v>
      </c>
      <c r="H9" s="12">
        <v>100</v>
      </c>
      <c r="I9" s="30"/>
      <c r="J9" s="30"/>
      <c r="K9" s="30"/>
      <c r="L9" s="30"/>
      <c r="M9" s="7"/>
      <c r="N9" s="7"/>
      <c r="O9" s="7"/>
      <c r="P9" s="7"/>
      <c r="Q9" s="16" t="s">
        <v>19</v>
      </c>
      <c r="R9" s="16">
        <v>136</v>
      </c>
      <c r="S9" s="16">
        <v>139</v>
      </c>
      <c r="T9" s="16">
        <v>143</v>
      </c>
      <c r="U9" s="16">
        <v>174</v>
      </c>
      <c r="V9" s="20">
        <v>583</v>
      </c>
      <c r="W9" s="20">
        <v>593</v>
      </c>
      <c r="X9" s="20">
        <v>581</v>
      </c>
      <c r="Y9" s="20">
        <v>565</v>
      </c>
      <c r="Z9" s="24">
        <v>15981.6</v>
      </c>
      <c r="AA9" s="24">
        <v>17052.099999999999</v>
      </c>
      <c r="AB9" s="24">
        <v>18250.3</v>
      </c>
      <c r="AC9" s="24">
        <v>30369.599999999999</v>
      </c>
      <c r="AD9" s="2" t="e">
        <f t="shared" si="0"/>
        <v>#DIV/0!</v>
      </c>
      <c r="AE9" s="2" t="e">
        <f t="shared" si="1"/>
        <v>#DIV/0!</v>
      </c>
      <c r="AF9" s="2" t="e">
        <f t="shared" si="2"/>
        <v>#DIV/0!</v>
      </c>
      <c r="AG9" s="2" t="e">
        <f t="shared" si="3"/>
        <v>#DIV/0!</v>
      </c>
      <c r="AH9" s="27">
        <f t="shared" si="4"/>
        <v>0.23327615780445971</v>
      </c>
      <c r="AI9" s="27">
        <f t="shared" si="5"/>
        <v>0.23440134907251264</v>
      </c>
      <c r="AJ9" s="27">
        <f t="shared" si="6"/>
        <v>0.24612736660929432</v>
      </c>
      <c r="AK9" s="27">
        <f t="shared" si="7"/>
        <v>0.30796460176991153</v>
      </c>
    </row>
    <row r="10" spans="1:37" ht="44.25" x14ac:dyDescent="0.25">
      <c r="A10" s="3">
        <v>5</v>
      </c>
      <c r="B10" s="10" t="s">
        <v>12</v>
      </c>
      <c r="C10" s="9" t="s">
        <v>24</v>
      </c>
      <c r="D10" s="33" t="s">
        <v>16</v>
      </c>
      <c r="E10" s="12">
        <v>100</v>
      </c>
      <c r="F10" s="12">
        <v>100</v>
      </c>
      <c r="G10" s="12">
        <v>100</v>
      </c>
      <c r="H10" s="12">
        <v>100</v>
      </c>
      <c r="I10" s="30"/>
      <c r="J10" s="30"/>
      <c r="K10" s="30"/>
      <c r="L10" s="30"/>
      <c r="M10" s="7"/>
      <c r="N10" s="7"/>
      <c r="O10" s="7"/>
      <c r="P10" s="7"/>
      <c r="Q10" s="15" t="s">
        <v>19</v>
      </c>
      <c r="R10" s="15">
        <v>51</v>
      </c>
      <c r="S10" s="15">
        <v>54</v>
      </c>
      <c r="T10" s="15">
        <v>53</v>
      </c>
      <c r="U10" s="15">
        <v>46</v>
      </c>
      <c r="V10" s="20">
        <v>583</v>
      </c>
      <c r="W10" s="20">
        <v>593</v>
      </c>
      <c r="X10" s="20">
        <v>581</v>
      </c>
      <c r="Y10" s="20">
        <v>565</v>
      </c>
      <c r="Z10" s="23">
        <v>6996.4</v>
      </c>
      <c r="AA10" s="23">
        <v>8262.7000000000007</v>
      </c>
      <c r="AB10" s="23">
        <v>7910</v>
      </c>
      <c r="AC10" s="23">
        <v>7944</v>
      </c>
      <c r="AD10" s="2" t="e">
        <f t="shared" si="0"/>
        <v>#DIV/0!</v>
      </c>
      <c r="AE10" s="2" t="e">
        <f t="shared" si="1"/>
        <v>#DIV/0!</v>
      </c>
      <c r="AF10" s="2" t="e">
        <f t="shared" si="2"/>
        <v>#DIV/0!</v>
      </c>
      <c r="AG10" s="2" t="e">
        <f t="shared" si="3"/>
        <v>#DIV/0!</v>
      </c>
      <c r="AH10" s="27">
        <f t="shared" si="4"/>
        <v>8.7478559176672382E-2</v>
      </c>
      <c r="AI10" s="27">
        <f t="shared" si="5"/>
        <v>9.1062394603709948E-2</v>
      </c>
      <c r="AJ10" s="27">
        <f t="shared" si="6"/>
        <v>9.1222030981067126E-2</v>
      </c>
      <c r="AK10" s="27">
        <f t="shared" si="7"/>
        <v>8.1415929203539822E-2</v>
      </c>
    </row>
    <row r="11" spans="1:37" ht="73.5" x14ac:dyDescent="0.25">
      <c r="A11" s="38">
        <v>6</v>
      </c>
      <c r="B11" s="39" t="s">
        <v>12</v>
      </c>
      <c r="C11" s="40" t="s">
        <v>25</v>
      </c>
      <c r="D11" s="41" t="s">
        <v>16</v>
      </c>
      <c r="E11" s="42">
        <v>100</v>
      </c>
      <c r="F11" s="42">
        <v>100</v>
      </c>
      <c r="G11" s="42">
        <v>100</v>
      </c>
      <c r="H11" s="42">
        <v>100</v>
      </c>
      <c r="I11" s="43"/>
      <c r="J11" s="43"/>
      <c r="K11" s="43"/>
      <c r="L11" s="43"/>
      <c r="M11" s="44"/>
      <c r="N11" s="44"/>
      <c r="O11" s="44"/>
      <c r="P11" s="44"/>
      <c r="Q11" s="45" t="s">
        <v>19</v>
      </c>
      <c r="R11" s="45">
        <v>116</v>
      </c>
      <c r="S11" s="45">
        <v>116</v>
      </c>
      <c r="T11" s="45">
        <v>119</v>
      </c>
      <c r="U11" s="45">
        <v>115</v>
      </c>
      <c r="V11" s="46">
        <v>583</v>
      </c>
      <c r="W11" s="46">
        <v>593</v>
      </c>
      <c r="X11" s="46">
        <v>581</v>
      </c>
      <c r="Y11" s="46">
        <v>565</v>
      </c>
      <c r="Z11" s="47">
        <v>11933.5</v>
      </c>
      <c r="AA11" s="47">
        <v>13471</v>
      </c>
      <c r="AB11" s="47">
        <v>14330.3</v>
      </c>
      <c r="AC11" s="47">
        <v>13767.7</v>
      </c>
      <c r="AD11" s="48" t="e">
        <f t="shared" si="0"/>
        <v>#DIV/0!</v>
      </c>
      <c r="AE11" s="48" t="e">
        <f t="shared" si="1"/>
        <v>#DIV/0!</v>
      </c>
      <c r="AF11" s="48" t="e">
        <f t="shared" si="2"/>
        <v>#DIV/0!</v>
      </c>
      <c r="AG11" s="48" t="e">
        <f t="shared" si="3"/>
        <v>#DIV/0!</v>
      </c>
      <c r="AH11" s="49">
        <f t="shared" si="4"/>
        <v>0.19897084048027444</v>
      </c>
      <c r="AI11" s="49">
        <f t="shared" si="5"/>
        <v>0.19561551433389546</v>
      </c>
      <c r="AJ11" s="49">
        <f t="shared" si="6"/>
        <v>0.20481927710843373</v>
      </c>
      <c r="AK11" s="49">
        <f t="shared" si="7"/>
        <v>0.20353982300884957</v>
      </c>
    </row>
    <row r="12" spans="1:37" s="37" customFormat="1" ht="12" customHeight="1" x14ac:dyDescent="0.25">
      <c r="A12" s="69"/>
      <c r="B12" s="70"/>
      <c r="C12" s="71"/>
      <c r="D12" s="72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3"/>
      <c r="R12" s="73"/>
      <c r="S12" s="73"/>
      <c r="T12" s="73"/>
      <c r="U12" s="73"/>
      <c r="V12" s="75"/>
      <c r="W12" s="75"/>
      <c r="X12" s="75"/>
      <c r="Y12" s="75"/>
      <c r="Z12" s="73"/>
      <c r="AA12" s="73"/>
      <c r="AB12" s="73"/>
      <c r="AC12" s="73"/>
      <c r="AD12" s="76"/>
      <c r="AE12" s="76"/>
      <c r="AF12" s="76"/>
      <c r="AG12" s="76"/>
      <c r="AH12" s="76"/>
      <c r="AI12" s="76"/>
      <c r="AJ12" s="76"/>
      <c r="AK12" s="77"/>
    </row>
    <row r="13" spans="1:37" ht="58.5" x14ac:dyDescent="0.25">
      <c r="A13" s="50">
        <v>7</v>
      </c>
      <c r="B13" s="51" t="s">
        <v>12</v>
      </c>
      <c r="C13" s="52" t="s">
        <v>26</v>
      </c>
      <c r="D13" s="53" t="s">
        <v>15</v>
      </c>
      <c r="E13" s="66">
        <v>100</v>
      </c>
      <c r="F13" s="66">
        <v>100</v>
      </c>
      <c r="G13" s="66">
        <v>100</v>
      </c>
      <c r="H13" s="66">
        <v>100</v>
      </c>
      <c r="I13" s="67"/>
      <c r="J13" s="67"/>
      <c r="K13" s="67"/>
      <c r="L13" s="67"/>
      <c r="M13" s="68"/>
      <c r="N13" s="68"/>
      <c r="O13" s="68"/>
      <c r="P13" s="68"/>
      <c r="Q13" s="57" t="s">
        <v>19</v>
      </c>
      <c r="R13" s="57">
        <v>98</v>
      </c>
      <c r="S13" s="57">
        <v>96</v>
      </c>
      <c r="T13" s="57">
        <v>98</v>
      </c>
      <c r="U13" s="57">
        <v>91</v>
      </c>
      <c r="V13" s="58">
        <v>2241</v>
      </c>
      <c r="W13" s="58">
        <v>2273</v>
      </c>
      <c r="X13" s="58">
        <v>2289</v>
      </c>
      <c r="Y13" s="58">
        <v>2299</v>
      </c>
      <c r="Z13" s="59">
        <v>10326.1</v>
      </c>
      <c r="AA13" s="59">
        <v>11702.3</v>
      </c>
      <c r="AB13" s="59">
        <v>11581.2</v>
      </c>
      <c r="AC13" s="59">
        <v>12681.5</v>
      </c>
      <c r="AD13" s="60" t="e">
        <f t="shared" si="0"/>
        <v>#DIV/0!</v>
      </c>
      <c r="AE13" s="60" t="e">
        <f t="shared" si="1"/>
        <v>#DIV/0!</v>
      </c>
      <c r="AF13" s="60" t="e">
        <f t="shared" si="2"/>
        <v>#DIV/0!</v>
      </c>
      <c r="AG13" s="60" t="e">
        <f t="shared" si="3"/>
        <v>#DIV/0!</v>
      </c>
      <c r="AH13" s="61">
        <f t="shared" si="4"/>
        <v>4.3730477465417222E-2</v>
      </c>
      <c r="AI13" s="61">
        <f t="shared" si="5"/>
        <v>4.2234931808183017E-2</v>
      </c>
      <c r="AJ13" s="61">
        <f t="shared" si="6"/>
        <v>4.2813455657492352E-2</v>
      </c>
      <c r="AK13" s="61">
        <f t="shared" si="7"/>
        <v>3.9582427142235754E-2</v>
      </c>
    </row>
    <row r="14" spans="1:37" ht="58.5" x14ac:dyDescent="0.25">
      <c r="A14" s="3">
        <v>8</v>
      </c>
      <c r="B14" s="10" t="s">
        <v>12</v>
      </c>
      <c r="C14" s="9" t="s">
        <v>27</v>
      </c>
      <c r="D14" s="33" t="s">
        <v>15</v>
      </c>
      <c r="E14" s="5">
        <v>100</v>
      </c>
      <c r="F14" s="5">
        <v>100</v>
      </c>
      <c r="G14" s="5">
        <v>100</v>
      </c>
      <c r="H14" s="5">
        <v>100</v>
      </c>
      <c r="I14" s="30"/>
      <c r="J14" s="30"/>
      <c r="K14" s="30"/>
      <c r="L14" s="30"/>
      <c r="M14" s="7"/>
      <c r="N14" s="7"/>
      <c r="O14" s="7"/>
      <c r="P14" s="7"/>
      <c r="Q14" s="15" t="s">
        <v>19</v>
      </c>
      <c r="R14" s="15">
        <v>137</v>
      </c>
      <c r="S14" s="15">
        <v>139</v>
      </c>
      <c r="T14" s="15">
        <v>142</v>
      </c>
      <c r="U14" s="15">
        <v>129</v>
      </c>
      <c r="V14" s="20">
        <v>2241</v>
      </c>
      <c r="W14" s="20">
        <v>2273</v>
      </c>
      <c r="X14" s="20">
        <v>2289</v>
      </c>
      <c r="Y14" s="20">
        <v>2299</v>
      </c>
      <c r="Z14" s="23">
        <v>11639.6</v>
      </c>
      <c r="AA14" s="23">
        <v>13224.9</v>
      </c>
      <c r="AB14" s="23">
        <v>13152.6</v>
      </c>
      <c r="AC14" s="23">
        <v>14728.1</v>
      </c>
      <c r="AD14" s="2" t="e">
        <f t="shared" si="0"/>
        <v>#DIV/0!</v>
      </c>
      <c r="AE14" s="2" t="e">
        <f t="shared" si="1"/>
        <v>#DIV/0!</v>
      </c>
      <c r="AF14" s="2" t="e">
        <f t="shared" si="2"/>
        <v>#DIV/0!</v>
      </c>
      <c r="AG14" s="2" t="e">
        <f t="shared" si="3"/>
        <v>#DIV/0!</v>
      </c>
      <c r="AH14" s="27">
        <f t="shared" si="4"/>
        <v>6.1133422579205711E-2</v>
      </c>
      <c r="AI14" s="27">
        <f t="shared" si="5"/>
        <v>6.1152661680598325E-2</v>
      </c>
      <c r="AJ14" s="27">
        <f t="shared" si="6"/>
        <v>6.2035823503713415E-2</v>
      </c>
      <c r="AK14" s="27">
        <f t="shared" si="7"/>
        <v>5.6111352762070466E-2</v>
      </c>
    </row>
    <row r="15" spans="1:37" ht="73.5" x14ac:dyDescent="0.25">
      <c r="A15" s="3">
        <v>9</v>
      </c>
      <c r="B15" s="10" t="s">
        <v>12</v>
      </c>
      <c r="C15" s="9" t="s">
        <v>28</v>
      </c>
      <c r="D15" s="33" t="s">
        <v>15</v>
      </c>
      <c r="E15" s="5">
        <v>100</v>
      </c>
      <c r="F15" s="5">
        <v>100</v>
      </c>
      <c r="G15" s="5">
        <v>100</v>
      </c>
      <c r="H15" s="5">
        <v>100</v>
      </c>
      <c r="I15" s="30"/>
      <c r="J15" s="30"/>
      <c r="K15" s="30"/>
      <c r="L15" s="30"/>
      <c r="M15" s="7"/>
      <c r="N15" s="7"/>
      <c r="O15" s="7"/>
      <c r="P15" s="7"/>
      <c r="Q15" s="15" t="s">
        <v>19</v>
      </c>
      <c r="R15" s="15">
        <v>109</v>
      </c>
      <c r="S15" s="15">
        <v>114</v>
      </c>
      <c r="T15" s="15">
        <v>112</v>
      </c>
      <c r="U15" s="15">
        <v>109</v>
      </c>
      <c r="V15" s="20">
        <v>2241</v>
      </c>
      <c r="W15" s="20">
        <v>2273</v>
      </c>
      <c r="X15" s="20">
        <v>2289</v>
      </c>
      <c r="Y15" s="20">
        <v>2299</v>
      </c>
      <c r="Z15" s="23">
        <v>12641.5</v>
      </c>
      <c r="AA15" s="23">
        <v>14234.3</v>
      </c>
      <c r="AB15" s="23">
        <v>15038.1</v>
      </c>
      <c r="AC15" s="23">
        <v>15235.8</v>
      </c>
      <c r="AD15" s="2" t="e">
        <f t="shared" si="0"/>
        <v>#DIV/0!</v>
      </c>
      <c r="AE15" s="2" t="e">
        <f t="shared" si="1"/>
        <v>#DIV/0!</v>
      </c>
      <c r="AF15" s="2" t="e">
        <f t="shared" si="2"/>
        <v>#DIV/0!</v>
      </c>
      <c r="AG15" s="2" t="e">
        <f t="shared" si="3"/>
        <v>#DIV/0!</v>
      </c>
      <c r="AH15" s="27">
        <f t="shared" si="4"/>
        <v>4.8639000446229361E-2</v>
      </c>
      <c r="AI15" s="27">
        <f t="shared" si="5"/>
        <v>5.0153981522217332E-2</v>
      </c>
      <c r="AJ15" s="27">
        <f t="shared" si="6"/>
        <v>4.8929663608562692E-2</v>
      </c>
      <c r="AK15" s="27">
        <f t="shared" si="7"/>
        <v>4.7411918225315354E-2</v>
      </c>
    </row>
    <row r="16" spans="1:37" ht="58.5" x14ac:dyDescent="0.25">
      <c r="A16" s="3">
        <v>10</v>
      </c>
      <c r="B16" s="10" t="s">
        <v>12</v>
      </c>
      <c r="C16" s="9" t="s">
        <v>29</v>
      </c>
      <c r="D16" s="33" t="s">
        <v>15</v>
      </c>
      <c r="E16" s="5">
        <v>100</v>
      </c>
      <c r="F16" s="5">
        <v>100</v>
      </c>
      <c r="G16" s="5">
        <v>100</v>
      </c>
      <c r="H16" s="5">
        <v>100</v>
      </c>
      <c r="I16" s="30"/>
      <c r="J16" s="30"/>
      <c r="K16" s="30"/>
      <c r="L16" s="30"/>
      <c r="M16" s="7"/>
      <c r="N16" s="7"/>
      <c r="O16" s="7"/>
      <c r="P16" s="7"/>
      <c r="Q16" s="15" t="s">
        <v>19</v>
      </c>
      <c r="R16" s="15">
        <v>77</v>
      </c>
      <c r="S16" s="15">
        <v>80</v>
      </c>
      <c r="T16" s="15">
        <v>73</v>
      </c>
      <c r="U16" s="15">
        <v>83</v>
      </c>
      <c r="V16" s="20">
        <v>2241</v>
      </c>
      <c r="W16" s="20">
        <v>2273</v>
      </c>
      <c r="X16" s="20">
        <v>2289</v>
      </c>
      <c r="Y16" s="20">
        <v>2299</v>
      </c>
      <c r="Z16" s="23">
        <v>11866.6</v>
      </c>
      <c r="AA16" s="23">
        <v>11778.9</v>
      </c>
      <c r="AB16" s="23">
        <v>14423.4</v>
      </c>
      <c r="AC16" s="23">
        <v>13696.5</v>
      </c>
      <c r="AD16" s="2" t="e">
        <f t="shared" si="0"/>
        <v>#DIV/0!</v>
      </c>
      <c r="AE16" s="2" t="e">
        <f t="shared" si="1"/>
        <v>#DIV/0!</v>
      </c>
      <c r="AF16" s="2" t="e">
        <f t="shared" si="2"/>
        <v>#DIV/0!</v>
      </c>
      <c r="AG16" s="2" t="e">
        <f t="shared" si="3"/>
        <v>#DIV/0!</v>
      </c>
      <c r="AH16" s="27">
        <f t="shared" si="4"/>
        <v>3.4359660865684961E-2</v>
      </c>
      <c r="AI16" s="27">
        <f t="shared" si="5"/>
        <v>3.5195776506819182E-2</v>
      </c>
      <c r="AJ16" s="27">
        <f t="shared" si="6"/>
        <v>3.1891655744866756E-2</v>
      </c>
      <c r="AK16" s="27">
        <f t="shared" si="7"/>
        <v>3.6102653327533707E-2</v>
      </c>
    </row>
    <row r="17" spans="1:37" ht="58.5" x14ac:dyDescent="0.25">
      <c r="A17" s="3">
        <v>11</v>
      </c>
      <c r="B17" s="11" t="s">
        <v>12</v>
      </c>
      <c r="C17" s="9" t="s">
        <v>30</v>
      </c>
      <c r="D17" s="33" t="s">
        <v>15</v>
      </c>
      <c r="E17" s="12">
        <v>100</v>
      </c>
      <c r="F17" s="12">
        <v>100</v>
      </c>
      <c r="G17" s="12">
        <v>100</v>
      </c>
      <c r="H17" s="12">
        <v>100</v>
      </c>
      <c r="I17" s="30"/>
      <c r="J17" s="30"/>
      <c r="K17" s="30"/>
      <c r="L17" s="30"/>
      <c r="M17" s="7"/>
      <c r="N17" s="7"/>
      <c r="O17" s="7"/>
      <c r="P17" s="7"/>
      <c r="Q17" s="15" t="s">
        <v>19</v>
      </c>
      <c r="R17" s="15">
        <v>38</v>
      </c>
      <c r="S17" s="15">
        <v>37</v>
      </c>
      <c r="T17" s="15">
        <v>41</v>
      </c>
      <c r="U17" s="15">
        <v>39</v>
      </c>
      <c r="V17" s="20">
        <v>2241</v>
      </c>
      <c r="W17" s="20">
        <v>2273</v>
      </c>
      <c r="X17" s="20">
        <v>2289</v>
      </c>
      <c r="Y17" s="20">
        <v>2299</v>
      </c>
      <c r="Z17" s="23">
        <v>5887.25</v>
      </c>
      <c r="AA17" s="23">
        <v>6326.48</v>
      </c>
      <c r="AB17" s="23">
        <v>6243.25</v>
      </c>
      <c r="AC17" s="23">
        <v>6674.34</v>
      </c>
      <c r="AD17" s="2" t="e">
        <f t="shared" si="0"/>
        <v>#DIV/0!</v>
      </c>
      <c r="AE17" s="2" t="e">
        <f t="shared" si="1"/>
        <v>#DIV/0!</v>
      </c>
      <c r="AF17" s="2" t="e">
        <f t="shared" si="2"/>
        <v>#DIV/0!</v>
      </c>
      <c r="AG17" s="2" t="e">
        <f t="shared" si="3"/>
        <v>#DIV/0!</v>
      </c>
      <c r="AH17" s="27">
        <f t="shared" si="4"/>
        <v>1.6956715751896476E-2</v>
      </c>
      <c r="AI17" s="27">
        <f t="shared" si="5"/>
        <v>1.6278046634403871E-2</v>
      </c>
      <c r="AJ17" s="27">
        <f t="shared" si="6"/>
        <v>1.7911751856705984E-2</v>
      </c>
      <c r="AK17" s="27">
        <f t="shared" si="7"/>
        <v>1.6963897346672467E-2</v>
      </c>
    </row>
    <row r="18" spans="1:37" ht="58.5" x14ac:dyDescent="0.25">
      <c r="A18" s="3">
        <v>12</v>
      </c>
      <c r="B18" s="11" t="s">
        <v>12</v>
      </c>
      <c r="C18" s="9" t="s">
        <v>31</v>
      </c>
      <c r="D18" s="33" t="s">
        <v>15</v>
      </c>
      <c r="E18" s="12">
        <v>100</v>
      </c>
      <c r="F18" s="12">
        <v>100</v>
      </c>
      <c r="G18" s="12">
        <v>100</v>
      </c>
      <c r="H18" s="12">
        <v>100</v>
      </c>
      <c r="I18" s="30"/>
      <c r="J18" s="30"/>
      <c r="K18" s="30"/>
      <c r="L18" s="30"/>
      <c r="M18" s="7"/>
      <c r="N18" s="7"/>
      <c r="O18" s="7"/>
      <c r="P18" s="7"/>
      <c r="Q18" s="15" t="s">
        <v>19</v>
      </c>
      <c r="R18" s="15">
        <v>59</v>
      </c>
      <c r="S18" s="15">
        <v>61</v>
      </c>
      <c r="T18" s="15">
        <v>62</v>
      </c>
      <c r="U18" s="15">
        <v>67</v>
      </c>
      <c r="V18" s="20">
        <v>2241</v>
      </c>
      <c r="W18" s="20">
        <v>2273</v>
      </c>
      <c r="X18" s="20">
        <v>2289</v>
      </c>
      <c r="Y18" s="20">
        <v>2299</v>
      </c>
      <c r="Z18" s="23">
        <v>10060.799999999999</v>
      </c>
      <c r="AA18" s="23">
        <v>11325.4</v>
      </c>
      <c r="AB18" s="23">
        <v>11723.8</v>
      </c>
      <c r="AC18" s="23">
        <v>14413.5</v>
      </c>
      <c r="AD18" s="2" t="e">
        <f t="shared" si="0"/>
        <v>#DIV/0!</v>
      </c>
      <c r="AE18" s="2" t="e">
        <f t="shared" si="1"/>
        <v>#DIV/0!</v>
      </c>
      <c r="AF18" s="2" t="e">
        <f t="shared" si="2"/>
        <v>#DIV/0!</v>
      </c>
      <c r="AG18" s="2" t="e">
        <f t="shared" si="3"/>
        <v>#DIV/0!</v>
      </c>
      <c r="AH18" s="27">
        <f t="shared" si="4"/>
        <v>2.6327532351628737E-2</v>
      </c>
      <c r="AI18" s="27">
        <f t="shared" si="5"/>
        <v>2.6836779586449627E-2</v>
      </c>
      <c r="AJ18" s="27">
        <f t="shared" si="6"/>
        <v>2.7086063783311489E-2</v>
      </c>
      <c r="AK18" s="27">
        <f t="shared" si="7"/>
        <v>2.9143105698129623E-2</v>
      </c>
    </row>
    <row r="19" spans="1:37" ht="58.5" x14ac:dyDescent="0.25">
      <c r="A19" s="3">
        <v>13</v>
      </c>
      <c r="B19" s="10" t="s">
        <v>12</v>
      </c>
      <c r="C19" s="9" t="s">
        <v>32</v>
      </c>
      <c r="D19" s="34" t="s">
        <v>14</v>
      </c>
      <c r="E19" s="5">
        <v>100</v>
      </c>
      <c r="F19" s="5">
        <v>100</v>
      </c>
      <c r="G19" s="5">
        <v>100</v>
      </c>
      <c r="H19" s="5">
        <v>100</v>
      </c>
      <c r="I19" s="31"/>
      <c r="J19" s="32"/>
      <c r="K19" s="32"/>
      <c r="L19" s="32"/>
      <c r="M19" s="6"/>
      <c r="N19" s="5"/>
      <c r="O19" s="5"/>
      <c r="P19" s="5"/>
      <c r="Q19" s="16" t="s">
        <v>19</v>
      </c>
      <c r="R19" s="16">
        <v>87</v>
      </c>
      <c r="S19" s="16">
        <v>90</v>
      </c>
      <c r="T19" s="16">
        <v>84</v>
      </c>
      <c r="U19" s="16">
        <v>74</v>
      </c>
      <c r="V19" s="20">
        <v>2241</v>
      </c>
      <c r="W19" s="20">
        <v>2273</v>
      </c>
      <c r="X19" s="20">
        <v>2289</v>
      </c>
      <c r="Y19" s="20">
        <v>2299</v>
      </c>
      <c r="Z19" s="24">
        <v>11494.184209999999</v>
      </c>
      <c r="AA19" s="24">
        <v>17710.211879999999</v>
      </c>
      <c r="AB19" s="24">
        <v>12610.2297</v>
      </c>
      <c r="AC19" s="24">
        <v>13454.84957</v>
      </c>
      <c r="AD19" s="2" t="e">
        <f t="shared" si="0"/>
        <v>#DIV/0!</v>
      </c>
      <c r="AE19" s="2" t="e">
        <f t="shared" si="1"/>
        <v>#DIV/0!</v>
      </c>
      <c r="AF19" s="2" t="e">
        <f t="shared" si="2"/>
        <v>#DIV/0!</v>
      </c>
      <c r="AG19" s="2" t="e">
        <f t="shared" si="3"/>
        <v>#DIV/0!</v>
      </c>
      <c r="AH19" s="27">
        <f t="shared" si="4"/>
        <v>3.8821954484605084E-2</v>
      </c>
      <c r="AI19" s="27">
        <f t="shared" si="5"/>
        <v>3.9595248570171576E-2</v>
      </c>
      <c r="AJ19" s="27">
        <f t="shared" si="6"/>
        <v>3.669724770642202E-2</v>
      </c>
      <c r="AK19" s="27">
        <f t="shared" si="7"/>
        <v>3.2187907785993911E-2</v>
      </c>
    </row>
    <row r="20" spans="1:37" ht="58.5" x14ac:dyDescent="0.25">
      <c r="A20" s="3">
        <v>14</v>
      </c>
      <c r="B20" s="10" t="s">
        <v>12</v>
      </c>
      <c r="C20" s="9" t="s">
        <v>33</v>
      </c>
      <c r="D20" s="35" t="s">
        <v>14</v>
      </c>
      <c r="E20" s="5">
        <v>100</v>
      </c>
      <c r="F20" s="5">
        <v>100</v>
      </c>
      <c r="G20" s="5">
        <v>100</v>
      </c>
      <c r="H20" s="5">
        <v>100</v>
      </c>
      <c r="I20" s="32"/>
      <c r="J20" s="32"/>
      <c r="K20" s="32"/>
      <c r="L20" s="32"/>
      <c r="M20" s="6"/>
      <c r="N20" s="6"/>
      <c r="O20" s="6"/>
      <c r="P20" s="6"/>
      <c r="Q20" s="16" t="s">
        <v>19</v>
      </c>
      <c r="R20" s="17">
        <v>218</v>
      </c>
      <c r="S20" s="17">
        <v>201</v>
      </c>
      <c r="T20" s="17">
        <v>192</v>
      </c>
      <c r="U20" s="17">
        <v>187</v>
      </c>
      <c r="V20" s="20">
        <v>2241</v>
      </c>
      <c r="W20" s="20">
        <v>2273</v>
      </c>
      <c r="X20" s="20">
        <v>2289</v>
      </c>
      <c r="Y20" s="20">
        <v>2299</v>
      </c>
      <c r="Z20" s="24">
        <v>20519.3</v>
      </c>
      <c r="AA20" s="24">
        <v>23240.9</v>
      </c>
      <c r="AB20" s="24">
        <v>22141.599999999999</v>
      </c>
      <c r="AC20" s="24">
        <v>24237.8</v>
      </c>
      <c r="AD20" s="2" t="e">
        <f t="shared" si="0"/>
        <v>#DIV/0!</v>
      </c>
      <c r="AE20" s="2" t="e">
        <f t="shared" si="1"/>
        <v>#DIV/0!</v>
      </c>
      <c r="AF20" s="2" t="e">
        <f t="shared" si="2"/>
        <v>#DIV/0!</v>
      </c>
      <c r="AG20" s="2" t="e">
        <f t="shared" si="3"/>
        <v>#DIV/0!</v>
      </c>
      <c r="AH20" s="27">
        <f t="shared" si="4"/>
        <v>9.7278000892458721E-2</v>
      </c>
      <c r="AI20" s="27">
        <f t="shared" si="5"/>
        <v>8.8429388473383191E-2</v>
      </c>
      <c r="AJ20" s="27">
        <f t="shared" si="6"/>
        <v>8.3879423328964614E-2</v>
      </c>
      <c r="AK20" s="27">
        <f t="shared" si="7"/>
        <v>8.1339712918660281E-2</v>
      </c>
    </row>
    <row r="21" spans="1:37" ht="58.5" x14ac:dyDescent="0.25">
      <c r="A21" s="3">
        <v>15</v>
      </c>
      <c r="B21" s="10" t="s">
        <v>12</v>
      </c>
      <c r="C21" s="9" t="s">
        <v>34</v>
      </c>
      <c r="D21" s="33" t="s">
        <v>14</v>
      </c>
      <c r="E21" s="5">
        <v>100</v>
      </c>
      <c r="F21" s="5">
        <v>100</v>
      </c>
      <c r="G21" s="5">
        <v>100</v>
      </c>
      <c r="H21" s="5">
        <v>100</v>
      </c>
      <c r="I21" s="30"/>
      <c r="J21" s="30"/>
      <c r="K21" s="30"/>
      <c r="L21" s="30"/>
      <c r="M21" s="7"/>
      <c r="N21" s="7"/>
      <c r="O21" s="7"/>
      <c r="P21" s="7"/>
      <c r="Q21" s="15" t="s">
        <v>19</v>
      </c>
      <c r="R21" s="15">
        <v>136</v>
      </c>
      <c r="S21" s="15">
        <v>132</v>
      </c>
      <c r="T21" s="15">
        <v>129</v>
      </c>
      <c r="U21" s="15">
        <v>132</v>
      </c>
      <c r="V21" s="20">
        <v>2241</v>
      </c>
      <c r="W21" s="20">
        <v>2273</v>
      </c>
      <c r="X21" s="20">
        <v>2289</v>
      </c>
      <c r="Y21" s="20">
        <v>2299</v>
      </c>
      <c r="Z21" s="23">
        <v>21159.3</v>
      </c>
      <c r="AA21" s="23">
        <v>20211.5</v>
      </c>
      <c r="AB21" s="23">
        <v>20378.5</v>
      </c>
      <c r="AC21" s="23">
        <v>23112.7</v>
      </c>
      <c r="AD21" s="2" t="e">
        <f t="shared" si="0"/>
        <v>#DIV/0!</v>
      </c>
      <c r="AE21" s="2" t="e">
        <f t="shared" si="1"/>
        <v>#DIV/0!</v>
      </c>
      <c r="AF21" s="2" t="e">
        <f t="shared" si="2"/>
        <v>#DIV/0!</v>
      </c>
      <c r="AG21" s="2" t="e">
        <f t="shared" si="3"/>
        <v>#DIV/0!</v>
      </c>
      <c r="AH21" s="27">
        <f t="shared" si="4"/>
        <v>6.0687193217313702E-2</v>
      </c>
      <c r="AI21" s="27">
        <f t="shared" si="5"/>
        <v>5.8073031236251647E-2</v>
      </c>
      <c r="AJ21" s="27">
        <f t="shared" si="6"/>
        <v>5.6356487549148099E-2</v>
      </c>
      <c r="AK21" s="27">
        <f t="shared" si="7"/>
        <v>5.7416267942583733E-2</v>
      </c>
    </row>
    <row r="22" spans="1:37" ht="58.5" x14ac:dyDescent="0.25">
      <c r="A22" s="3">
        <v>16</v>
      </c>
      <c r="B22" s="10" t="s">
        <v>12</v>
      </c>
      <c r="C22" s="9" t="s">
        <v>35</v>
      </c>
      <c r="D22" s="33" t="s">
        <v>14</v>
      </c>
      <c r="E22" s="5">
        <v>100</v>
      </c>
      <c r="F22" s="5">
        <v>100</v>
      </c>
      <c r="G22" s="5">
        <v>100</v>
      </c>
      <c r="H22" s="5">
        <v>100</v>
      </c>
      <c r="I22" s="30"/>
      <c r="J22" s="30"/>
      <c r="K22" s="30"/>
      <c r="L22" s="30"/>
      <c r="M22" s="7"/>
      <c r="N22" s="7"/>
      <c r="O22" s="7"/>
      <c r="P22" s="7"/>
      <c r="Q22" s="15" t="s">
        <v>19</v>
      </c>
      <c r="R22" s="15">
        <v>63</v>
      </c>
      <c r="S22" s="15">
        <v>66</v>
      </c>
      <c r="T22" s="15">
        <v>56</v>
      </c>
      <c r="U22" s="15">
        <v>49</v>
      </c>
      <c r="V22" s="20">
        <v>2241</v>
      </c>
      <c r="W22" s="20">
        <v>2273</v>
      </c>
      <c r="X22" s="20">
        <v>2289</v>
      </c>
      <c r="Y22" s="20">
        <v>2299</v>
      </c>
      <c r="Z22" s="23">
        <v>12688.4</v>
      </c>
      <c r="AA22" s="23">
        <v>14075.8</v>
      </c>
      <c r="AB22" s="23">
        <v>27256.400000000001</v>
      </c>
      <c r="AC22" s="23">
        <v>14368.8</v>
      </c>
      <c r="AD22" s="2" t="e">
        <f t="shared" si="0"/>
        <v>#DIV/0!</v>
      </c>
      <c r="AE22" s="2" t="e">
        <f t="shared" si="1"/>
        <v>#DIV/0!</v>
      </c>
      <c r="AF22" s="2" t="e">
        <f t="shared" si="2"/>
        <v>#DIV/0!</v>
      </c>
      <c r="AG22" s="2" t="e">
        <f t="shared" si="3"/>
        <v>#DIV/0!</v>
      </c>
      <c r="AH22" s="27">
        <f t="shared" si="4"/>
        <v>2.8112449799196786E-2</v>
      </c>
      <c r="AI22" s="27">
        <f t="shared" si="5"/>
        <v>2.9036515618125824E-2</v>
      </c>
      <c r="AJ22" s="27">
        <f t="shared" si="6"/>
        <v>2.4464831804281346E-2</v>
      </c>
      <c r="AK22" s="27">
        <f t="shared" si="7"/>
        <v>2.1313614615050023E-2</v>
      </c>
    </row>
    <row r="23" spans="1:37" ht="58.5" x14ac:dyDescent="0.25">
      <c r="A23" s="3">
        <v>17</v>
      </c>
      <c r="B23" s="10" t="s">
        <v>12</v>
      </c>
      <c r="C23" s="9" t="s">
        <v>36</v>
      </c>
      <c r="D23" s="33" t="s">
        <v>14</v>
      </c>
      <c r="E23" s="5">
        <v>100</v>
      </c>
      <c r="F23" s="5">
        <v>100</v>
      </c>
      <c r="G23" s="5">
        <v>100</v>
      </c>
      <c r="H23" s="5">
        <v>100</v>
      </c>
      <c r="I23" s="30"/>
      <c r="J23" s="30"/>
      <c r="K23" s="30"/>
      <c r="L23" s="30"/>
      <c r="M23" s="7"/>
      <c r="N23" s="7"/>
      <c r="O23" s="7"/>
      <c r="P23" s="7"/>
      <c r="Q23" s="15" t="s">
        <v>19</v>
      </c>
      <c r="R23" s="15">
        <v>873</v>
      </c>
      <c r="S23" s="15">
        <v>906</v>
      </c>
      <c r="T23" s="15">
        <v>948</v>
      </c>
      <c r="U23" s="15">
        <v>984</v>
      </c>
      <c r="V23" s="20">
        <v>2241</v>
      </c>
      <c r="W23" s="20">
        <v>2273</v>
      </c>
      <c r="X23" s="20">
        <v>2289</v>
      </c>
      <c r="Y23" s="20">
        <v>2299</v>
      </c>
      <c r="Z23" s="23">
        <v>58027.4</v>
      </c>
      <c r="AA23" s="23">
        <v>122846.3</v>
      </c>
      <c r="AB23" s="25">
        <v>82192</v>
      </c>
      <c r="AC23" s="23">
        <v>73195.100000000006</v>
      </c>
      <c r="AD23" s="2" t="e">
        <f t="shared" si="0"/>
        <v>#DIV/0!</v>
      </c>
      <c r="AE23" s="2" t="e">
        <f t="shared" si="1"/>
        <v>#DIV/0!</v>
      </c>
      <c r="AF23" s="2" t="e">
        <f t="shared" si="2"/>
        <v>#DIV/0!</v>
      </c>
      <c r="AG23" s="2" t="e">
        <f t="shared" si="3"/>
        <v>#DIV/0!</v>
      </c>
      <c r="AH23" s="27">
        <f t="shared" si="4"/>
        <v>0.38955823293172692</v>
      </c>
      <c r="AI23" s="27">
        <f t="shared" si="5"/>
        <v>0.39859216893972721</v>
      </c>
      <c r="AJ23" s="27">
        <f t="shared" si="6"/>
        <v>0.41415465268676277</v>
      </c>
      <c r="AK23" s="27">
        <f t="shared" si="7"/>
        <v>0.42801217920835144</v>
      </c>
    </row>
    <row r="24" spans="1:37" ht="58.5" x14ac:dyDescent="0.25">
      <c r="A24" s="3">
        <v>18</v>
      </c>
      <c r="B24" s="11" t="s">
        <v>12</v>
      </c>
      <c r="C24" s="9" t="s">
        <v>37</v>
      </c>
      <c r="D24" s="33" t="s">
        <v>14</v>
      </c>
      <c r="E24" s="12">
        <v>100</v>
      </c>
      <c r="F24" s="12">
        <v>100</v>
      </c>
      <c r="G24" s="12">
        <v>100</v>
      </c>
      <c r="H24" s="12">
        <v>100</v>
      </c>
      <c r="I24" s="30"/>
      <c r="J24" s="30"/>
      <c r="K24" s="30"/>
      <c r="L24" s="30"/>
      <c r="M24" s="7"/>
      <c r="N24" s="7"/>
      <c r="O24" s="7"/>
      <c r="P24" s="7"/>
      <c r="Q24" s="15" t="s">
        <v>19</v>
      </c>
      <c r="R24" s="15">
        <v>20</v>
      </c>
      <c r="S24" s="15">
        <v>25</v>
      </c>
      <c r="T24" s="15">
        <v>29</v>
      </c>
      <c r="U24" s="15">
        <v>25</v>
      </c>
      <c r="V24" s="20">
        <v>2241</v>
      </c>
      <c r="W24" s="20">
        <v>2273</v>
      </c>
      <c r="X24" s="20">
        <v>2289</v>
      </c>
      <c r="Y24" s="20">
        <v>2299</v>
      </c>
      <c r="Z24" s="23">
        <v>6491.69</v>
      </c>
      <c r="AA24" s="23">
        <v>6115.65</v>
      </c>
      <c r="AB24" s="23">
        <v>6814.78</v>
      </c>
      <c r="AC24" s="23">
        <v>7364.28</v>
      </c>
      <c r="AD24" s="2" t="e">
        <f t="shared" si="0"/>
        <v>#DIV/0!</v>
      </c>
      <c r="AE24" s="2" t="e">
        <f t="shared" si="1"/>
        <v>#DIV/0!</v>
      </c>
      <c r="AF24" s="2" t="e">
        <f t="shared" si="2"/>
        <v>#DIV/0!</v>
      </c>
      <c r="AG24" s="2" t="e">
        <f t="shared" si="3"/>
        <v>#DIV/0!</v>
      </c>
      <c r="AH24" s="27">
        <f t="shared" si="4"/>
        <v>8.9245872378402504E-3</v>
      </c>
      <c r="AI24" s="27">
        <f t="shared" si="5"/>
        <v>1.0998680158380994E-2</v>
      </c>
      <c r="AJ24" s="27">
        <f t="shared" si="6"/>
        <v>1.2669287898645697E-2</v>
      </c>
      <c r="AK24" s="27">
        <f t="shared" si="7"/>
        <v>1.0874293170943889E-2</v>
      </c>
    </row>
    <row r="25" spans="1:37" ht="58.5" x14ac:dyDescent="0.25">
      <c r="A25" s="3">
        <v>19</v>
      </c>
      <c r="B25" s="11" t="s">
        <v>12</v>
      </c>
      <c r="C25" s="9" t="s">
        <v>38</v>
      </c>
      <c r="D25" s="33" t="s">
        <v>14</v>
      </c>
      <c r="E25" s="12">
        <v>100</v>
      </c>
      <c r="F25" s="12">
        <v>100</v>
      </c>
      <c r="G25" s="12">
        <v>100</v>
      </c>
      <c r="H25" s="12">
        <v>100</v>
      </c>
      <c r="I25" s="30"/>
      <c r="J25" s="30"/>
      <c r="K25" s="30"/>
      <c r="L25" s="30"/>
      <c r="M25" s="7"/>
      <c r="N25" s="7"/>
      <c r="O25" s="7"/>
      <c r="P25" s="7"/>
      <c r="Q25" s="15" t="s">
        <v>19</v>
      </c>
      <c r="R25" s="15">
        <v>151</v>
      </c>
      <c r="S25" s="15">
        <v>154</v>
      </c>
      <c r="T25" s="15">
        <v>149</v>
      </c>
      <c r="U25" s="15">
        <v>151</v>
      </c>
      <c r="V25" s="20">
        <v>2241</v>
      </c>
      <c r="W25" s="20">
        <v>2273</v>
      </c>
      <c r="X25" s="20">
        <v>2289</v>
      </c>
      <c r="Y25" s="20">
        <v>2299</v>
      </c>
      <c r="Z25" s="23">
        <v>17937.7</v>
      </c>
      <c r="AA25" s="23">
        <v>20323.8</v>
      </c>
      <c r="AB25" s="23">
        <v>19316.2</v>
      </c>
      <c r="AC25" s="23">
        <v>26092.3</v>
      </c>
      <c r="AD25" s="2" t="e">
        <f t="shared" si="0"/>
        <v>#DIV/0!</v>
      </c>
      <c r="AE25" s="2" t="e">
        <f t="shared" si="1"/>
        <v>#DIV/0!</v>
      </c>
      <c r="AF25" s="2" t="e">
        <f t="shared" si="2"/>
        <v>#DIV/0!</v>
      </c>
      <c r="AG25" s="2" t="e">
        <f t="shared" si="3"/>
        <v>#DIV/0!</v>
      </c>
      <c r="AH25" s="27">
        <f t="shared" si="4"/>
        <v>6.7380633645693883E-2</v>
      </c>
      <c r="AI25" s="27">
        <f t="shared" si="5"/>
        <v>6.775186977562693E-2</v>
      </c>
      <c r="AJ25" s="27">
        <f t="shared" si="6"/>
        <v>6.5093927479248581E-2</v>
      </c>
      <c r="AK25" s="27">
        <f t="shared" si="7"/>
        <v>6.5680730752501082E-2</v>
      </c>
    </row>
    <row r="26" spans="1:37" ht="58.5" x14ac:dyDescent="0.25">
      <c r="A26" s="38">
        <v>20</v>
      </c>
      <c r="B26" s="39" t="s">
        <v>12</v>
      </c>
      <c r="C26" s="40" t="s">
        <v>39</v>
      </c>
      <c r="D26" s="41" t="s">
        <v>14</v>
      </c>
      <c r="E26" s="42">
        <v>100</v>
      </c>
      <c r="F26" s="42">
        <v>100</v>
      </c>
      <c r="G26" s="42">
        <v>100</v>
      </c>
      <c r="H26" s="42">
        <v>100</v>
      </c>
      <c r="I26" s="43"/>
      <c r="J26" s="43"/>
      <c r="K26" s="43"/>
      <c r="L26" s="43"/>
      <c r="M26" s="44"/>
      <c r="N26" s="44"/>
      <c r="O26" s="44"/>
      <c r="P26" s="44"/>
      <c r="Q26" s="45" t="s">
        <v>19</v>
      </c>
      <c r="R26" s="45">
        <v>175</v>
      </c>
      <c r="S26" s="45">
        <v>172</v>
      </c>
      <c r="T26" s="45">
        <v>174</v>
      </c>
      <c r="U26" s="45">
        <v>179</v>
      </c>
      <c r="V26" s="46">
        <v>2241</v>
      </c>
      <c r="W26" s="46">
        <v>2273</v>
      </c>
      <c r="X26" s="46">
        <v>2289</v>
      </c>
      <c r="Y26" s="46">
        <v>2299</v>
      </c>
      <c r="Z26" s="47">
        <v>16637.38</v>
      </c>
      <c r="AA26" s="47">
        <v>19143.490000000002</v>
      </c>
      <c r="AB26" s="47">
        <v>20034.759999999998</v>
      </c>
      <c r="AC26" s="47">
        <v>20657.810000000001</v>
      </c>
      <c r="AD26" s="48" t="e">
        <f t="shared" si="0"/>
        <v>#DIV/0!</v>
      </c>
      <c r="AE26" s="48" t="e">
        <f t="shared" si="1"/>
        <v>#DIV/0!</v>
      </c>
      <c r="AF26" s="48" t="e">
        <f t="shared" si="2"/>
        <v>#DIV/0!</v>
      </c>
      <c r="AG26" s="48" t="e">
        <f t="shared" si="3"/>
        <v>#DIV/0!</v>
      </c>
      <c r="AH26" s="49">
        <f t="shared" si="4"/>
        <v>7.8090138331102191E-2</v>
      </c>
      <c r="AI26" s="49">
        <f t="shared" si="5"/>
        <v>7.5670919489661245E-2</v>
      </c>
      <c r="AJ26" s="49">
        <f t="shared" si="6"/>
        <v>7.6015727391874177E-2</v>
      </c>
      <c r="AK26" s="49">
        <f t="shared" si="7"/>
        <v>7.7859939103958248E-2</v>
      </c>
    </row>
    <row r="27" spans="1:37" s="62" customFormat="1" ht="12" customHeigh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</row>
    <row r="28" spans="1:37" ht="73.5" x14ac:dyDescent="0.25">
      <c r="A28" s="50">
        <v>21</v>
      </c>
      <c r="B28" s="51" t="s">
        <v>12</v>
      </c>
      <c r="C28" s="52" t="s">
        <v>40</v>
      </c>
      <c r="D28" s="53" t="s">
        <v>18</v>
      </c>
      <c r="E28" s="54">
        <v>100</v>
      </c>
      <c r="F28" s="54">
        <v>100</v>
      </c>
      <c r="G28" s="54">
        <v>100</v>
      </c>
      <c r="H28" s="54">
        <v>100</v>
      </c>
      <c r="I28" s="55"/>
      <c r="J28" s="55"/>
      <c r="K28" s="55"/>
      <c r="L28" s="55"/>
      <c r="M28" s="54"/>
      <c r="N28" s="54"/>
      <c r="O28" s="54"/>
      <c r="P28" s="54"/>
      <c r="Q28" s="56" t="s">
        <v>19</v>
      </c>
      <c r="R28" s="57">
        <v>795</v>
      </c>
      <c r="S28" s="57">
        <v>795</v>
      </c>
      <c r="T28" s="57">
        <v>795</v>
      </c>
      <c r="U28" s="57">
        <v>795</v>
      </c>
      <c r="V28" s="58">
        <v>1684</v>
      </c>
      <c r="W28" s="58">
        <v>1676</v>
      </c>
      <c r="X28" s="58">
        <v>3436</v>
      </c>
      <c r="Y28" s="58">
        <v>3509</v>
      </c>
      <c r="Z28" s="59">
        <v>13161.5</v>
      </c>
      <c r="AA28" s="59">
        <v>14233.2</v>
      </c>
      <c r="AB28" s="59">
        <v>13200.5</v>
      </c>
      <c r="AC28" s="59">
        <v>14102.5</v>
      </c>
      <c r="AD28" s="60" t="e">
        <f t="shared" si="0"/>
        <v>#DIV/0!</v>
      </c>
      <c r="AE28" s="60" t="e">
        <f t="shared" si="1"/>
        <v>#DIV/0!</v>
      </c>
      <c r="AF28" s="60" t="e">
        <f t="shared" si="2"/>
        <v>#DIV/0!</v>
      </c>
      <c r="AG28" s="60" t="e">
        <f t="shared" si="3"/>
        <v>#DIV/0!</v>
      </c>
      <c r="AH28" s="61">
        <f t="shared" si="4"/>
        <v>0.47209026128266035</v>
      </c>
      <c r="AI28" s="61">
        <f t="shared" si="5"/>
        <v>0.47434367541766109</v>
      </c>
      <c r="AJ28" s="61">
        <f t="shared" si="6"/>
        <v>0.23137369033760186</v>
      </c>
      <c r="AK28" s="61">
        <f t="shared" si="7"/>
        <v>0.22656027358221714</v>
      </c>
    </row>
    <row r="29" spans="1:37" ht="73.5" x14ac:dyDescent="0.25">
      <c r="A29" s="3">
        <v>22</v>
      </c>
      <c r="B29" s="10" t="s">
        <v>12</v>
      </c>
      <c r="C29" s="9" t="s">
        <v>41</v>
      </c>
      <c r="D29" s="33" t="s">
        <v>17</v>
      </c>
      <c r="E29" s="12">
        <v>100</v>
      </c>
      <c r="F29" s="12">
        <v>100</v>
      </c>
      <c r="G29" s="12">
        <v>100</v>
      </c>
      <c r="H29" s="12">
        <v>100</v>
      </c>
      <c r="I29" s="28"/>
      <c r="J29" s="28"/>
      <c r="K29" s="28"/>
      <c r="L29" s="28"/>
      <c r="M29" s="12"/>
      <c r="N29" s="12"/>
      <c r="O29" s="12"/>
      <c r="P29" s="12"/>
      <c r="Q29" s="18" t="s">
        <v>19</v>
      </c>
      <c r="R29" s="15">
        <v>638</v>
      </c>
      <c r="S29" s="15">
        <v>613</v>
      </c>
      <c r="T29" s="15">
        <v>2321</v>
      </c>
      <c r="U29" s="15">
        <v>2346</v>
      </c>
      <c r="V29" s="20">
        <v>1684</v>
      </c>
      <c r="W29" s="20">
        <v>1676</v>
      </c>
      <c r="X29" s="20">
        <v>3436</v>
      </c>
      <c r="Y29" s="20">
        <v>3509</v>
      </c>
      <c r="Z29" s="23">
        <v>13659</v>
      </c>
      <c r="AA29" s="23">
        <v>15923</v>
      </c>
      <c r="AB29" s="23">
        <v>33204</v>
      </c>
      <c r="AC29" s="23">
        <v>25028</v>
      </c>
      <c r="AD29" s="2" t="e">
        <f t="shared" si="0"/>
        <v>#DIV/0!</v>
      </c>
      <c r="AE29" s="2" t="e">
        <f t="shared" si="1"/>
        <v>#DIV/0!</v>
      </c>
      <c r="AF29" s="2" t="e">
        <f t="shared" si="2"/>
        <v>#DIV/0!</v>
      </c>
      <c r="AG29" s="2" t="e">
        <f t="shared" si="3"/>
        <v>#DIV/0!</v>
      </c>
      <c r="AH29" s="27">
        <f t="shared" si="4"/>
        <v>0.37885985748218526</v>
      </c>
      <c r="AI29" s="27">
        <f t="shared" si="5"/>
        <v>0.36575178997613367</v>
      </c>
      <c r="AJ29" s="27">
        <f t="shared" si="6"/>
        <v>0.67549476135040742</v>
      </c>
      <c r="AK29" s="27">
        <f t="shared" si="7"/>
        <v>0.66856654317469366</v>
      </c>
    </row>
    <row r="30" spans="1:37" ht="73.5" x14ac:dyDescent="0.25">
      <c r="A30" s="38">
        <v>25</v>
      </c>
      <c r="B30" s="78" t="s">
        <v>12</v>
      </c>
      <c r="C30" s="40" t="s">
        <v>45</v>
      </c>
      <c r="D30" s="41" t="s">
        <v>18</v>
      </c>
      <c r="E30" s="42">
        <v>100</v>
      </c>
      <c r="F30" s="42">
        <v>100</v>
      </c>
      <c r="G30" s="42">
        <v>100</v>
      </c>
      <c r="H30" s="42">
        <v>100</v>
      </c>
      <c r="I30" s="79">
        <v>0</v>
      </c>
      <c r="J30" s="79">
        <v>0</v>
      </c>
      <c r="K30" s="79">
        <v>0</v>
      </c>
      <c r="L30" s="79">
        <v>0</v>
      </c>
      <c r="M30" s="42"/>
      <c r="N30" s="42"/>
      <c r="O30" s="42"/>
      <c r="P30" s="42"/>
      <c r="Q30" s="80" t="s">
        <v>54</v>
      </c>
      <c r="R30" s="45">
        <v>251</v>
      </c>
      <c r="S30" s="45">
        <v>268</v>
      </c>
      <c r="T30" s="45">
        <v>320</v>
      </c>
      <c r="U30" s="45">
        <v>368</v>
      </c>
      <c r="V30" s="46">
        <v>1684</v>
      </c>
      <c r="W30" s="46">
        <v>1676</v>
      </c>
      <c r="X30" s="46">
        <v>3436</v>
      </c>
      <c r="Y30" s="46">
        <v>3509</v>
      </c>
      <c r="Z30" s="47">
        <v>6851.2</v>
      </c>
      <c r="AA30" s="47">
        <v>8047.3</v>
      </c>
      <c r="AB30" s="47">
        <v>8437.2000000000007</v>
      </c>
      <c r="AC30" s="47">
        <v>89797.9</v>
      </c>
      <c r="AD30" s="48" t="e">
        <f>I30/M30</f>
        <v>#DIV/0!</v>
      </c>
      <c r="AE30" s="48" t="e">
        <f>J30/N30</f>
        <v>#DIV/0!</v>
      </c>
      <c r="AF30" s="48" t="e">
        <f>K30/O30</f>
        <v>#DIV/0!</v>
      </c>
      <c r="AG30" s="48" t="e">
        <f>L30/P30</f>
        <v>#DIV/0!</v>
      </c>
      <c r="AH30" s="49">
        <f>R30/V30</f>
        <v>0.14904988123515439</v>
      </c>
      <c r="AI30" s="49">
        <f>S30/W30</f>
        <v>0.15990453460620524</v>
      </c>
      <c r="AJ30" s="49">
        <f>T30/X30</f>
        <v>9.3131548311990692E-2</v>
      </c>
      <c r="AK30" s="49">
        <f>U30/Y30</f>
        <v>0.1048731832430892</v>
      </c>
    </row>
    <row r="31" spans="1:37" s="62" customFormat="1" ht="12" customHeigh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</row>
    <row r="32" spans="1:37" ht="58.5" x14ac:dyDescent="0.25">
      <c r="A32" s="50">
        <v>23</v>
      </c>
      <c r="B32" s="51" t="s">
        <v>12</v>
      </c>
      <c r="C32" s="52" t="s">
        <v>47</v>
      </c>
      <c r="D32" s="53" t="s">
        <v>49</v>
      </c>
      <c r="E32" s="54">
        <v>100</v>
      </c>
      <c r="F32" s="54">
        <v>100</v>
      </c>
      <c r="G32" s="54">
        <v>100</v>
      </c>
      <c r="H32" s="54">
        <v>100</v>
      </c>
      <c r="I32" s="55">
        <v>117.7</v>
      </c>
      <c r="J32" s="55">
        <v>149.69999999999999</v>
      </c>
      <c r="K32" s="55">
        <v>101.6</v>
      </c>
      <c r="L32" s="55">
        <v>209</v>
      </c>
      <c r="M32" s="54"/>
      <c r="N32" s="54"/>
      <c r="O32" s="54"/>
      <c r="P32" s="54"/>
      <c r="Q32" s="56" t="s">
        <v>56</v>
      </c>
      <c r="R32" s="57">
        <v>9200</v>
      </c>
      <c r="S32" s="57">
        <v>28315</v>
      </c>
      <c r="T32" s="57">
        <v>151772</v>
      </c>
      <c r="U32" s="57">
        <v>130339</v>
      </c>
      <c r="V32" s="58">
        <v>14435</v>
      </c>
      <c r="W32" s="58">
        <v>37151</v>
      </c>
      <c r="X32" s="58">
        <v>161793</v>
      </c>
      <c r="Y32" s="58">
        <v>137489</v>
      </c>
      <c r="Z32" s="59">
        <v>14005.1</v>
      </c>
      <c r="AA32" s="59">
        <v>17243.400000000001</v>
      </c>
      <c r="AB32" s="59">
        <v>17490.400000000001</v>
      </c>
      <c r="AC32" s="59">
        <v>18977.900000000001</v>
      </c>
      <c r="AD32" s="60" t="e">
        <f t="shared" ref="AD32:AG37" si="8">I32/M32</f>
        <v>#DIV/0!</v>
      </c>
      <c r="AE32" s="60" t="e">
        <f t="shared" si="8"/>
        <v>#DIV/0!</v>
      </c>
      <c r="AF32" s="60" t="e">
        <f t="shared" si="8"/>
        <v>#DIV/0!</v>
      </c>
      <c r="AG32" s="60" t="e">
        <f t="shared" si="8"/>
        <v>#DIV/0!</v>
      </c>
      <c r="AH32" s="61">
        <f>R32/V32</f>
        <v>0.63733979909941119</v>
      </c>
      <c r="AI32" s="61">
        <f t="shared" ref="AH32:AK35" si="9">S32/W32</f>
        <v>0.76215983419019673</v>
      </c>
      <c r="AJ32" s="61">
        <f t="shared" si="9"/>
        <v>0.93806283337350815</v>
      </c>
      <c r="AK32" s="61">
        <f t="shared" si="9"/>
        <v>0.94799583966717338</v>
      </c>
    </row>
    <row r="33" spans="1:37" ht="58.5" x14ac:dyDescent="0.25">
      <c r="A33" s="38">
        <v>24</v>
      </c>
      <c r="B33" s="78" t="s">
        <v>12</v>
      </c>
      <c r="C33" s="40" t="s">
        <v>46</v>
      </c>
      <c r="D33" s="41" t="s">
        <v>50</v>
      </c>
      <c r="E33" s="42">
        <v>100</v>
      </c>
      <c r="F33" s="42">
        <v>100</v>
      </c>
      <c r="G33" s="42">
        <v>100</v>
      </c>
      <c r="H33" s="42">
        <v>100</v>
      </c>
      <c r="I33" s="79">
        <v>31.8</v>
      </c>
      <c r="J33" s="79">
        <v>40</v>
      </c>
      <c r="K33" s="79">
        <v>61.7</v>
      </c>
      <c r="L33" s="79">
        <v>97</v>
      </c>
      <c r="M33" s="42"/>
      <c r="N33" s="42"/>
      <c r="O33" s="42"/>
      <c r="P33" s="42"/>
      <c r="Q33" s="80" t="s">
        <v>56</v>
      </c>
      <c r="R33" s="45">
        <v>5235</v>
      </c>
      <c r="S33" s="45">
        <v>8836</v>
      </c>
      <c r="T33" s="45">
        <v>10021</v>
      </c>
      <c r="U33" s="45">
        <v>7150</v>
      </c>
      <c r="V33" s="46">
        <v>14435</v>
      </c>
      <c r="W33" s="46">
        <v>37151</v>
      </c>
      <c r="X33" s="46">
        <v>161793</v>
      </c>
      <c r="Y33" s="46">
        <v>137489</v>
      </c>
      <c r="Z33" s="47">
        <v>2400.9</v>
      </c>
      <c r="AA33" s="47">
        <v>3063.9</v>
      </c>
      <c r="AB33" s="47">
        <v>3412.3</v>
      </c>
      <c r="AC33" s="47">
        <v>3088.5</v>
      </c>
      <c r="AD33" s="48" t="e">
        <f t="shared" si="8"/>
        <v>#DIV/0!</v>
      </c>
      <c r="AE33" s="48" t="e">
        <f t="shared" si="8"/>
        <v>#DIV/0!</v>
      </c>
      <c r="AF33" s="48" t="e">
        <f t="shared" si="8"/>
        <v>#DIV/0!</v>
      </c>
      <c r="AG33" s="48" t="e">
        <f t="shared" si="8"/>
        <v>#DIV/0!</v>
      </c>
      <c r="AH33" s="49">
        <f t="shared" si="9"/>
        <v>0.36266020090058887</v>
      </c>
      <c r="AI33" s="49">
        <f t="shared" si="9"/>
        <v>0.23784016580980324</v>
      </c>
      <c r="AJ33" s="49">
        <f t="shared" si="9"/>
        <v>6.1937166626491874E-2</v>
      </c>
      <c r="AK33" s="49">
        <f t="shared" si="9"/>
        <v>5.2004160332826628E-2</v>
      </c>
    </row>
    <row r="34" spans="1:37" s="93" customFormat="1" ht="12" customHeight="1" x14ac:dyDescent="0.25">
      <c r="A34" s="94"/>
      <c r="B34" s="72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6"/>
    </row>
    <row r="35" spans="1:37" ht="58.5" x14ac:dyDescent="0.25">
      <c r="A35" s="81">
        <v>26</v>
      </c>
      <c r="B35" s="82" t="s">
        <v>12</v>
      </c>
      <c r="C35" s="83" t="s">
        <v>48</v>
      </c>
      <c r="D35" s="84" t="s">
        <v>51</v>
      </c>
      <c r="E35" s="85">
        <v>100</v>
      </c>
      <c r="F35" s="85">
        <v>100</v>
      </c>
      <c r="G35" s="85">
        <v>100</v>
      </c>
      <c r="H35" s="85">
        <v>100</v>
      </c>
      <c r="I35" s="86">
        <v>3425</v>
      </c>
      <c r="J35" s="86">
        <v>3333.2</v>
      </c>
      <c r="K35" s="86">
        <v>3279.1</v>
      </c>
      <c r="L35" s="86">
        <v>3742.5</v>
      </c>
      <c r="M35" s="85"/>
      <c r="N35" s="85"/>
      <c r="O35" s="85"/>
      <c r="P35" s="85"/>
      <c r="Q35" s="87" t="s">
        <v>57</v>
      </c>
      <c r="R35" s="88">
        <v>3344</v>
      </c>
      <c r="S35" s="88">
        <v>2004</v>
      </c>
      <c r="T35" s="88">
        <v>2434</v>
      </c>
      <c r="U35" s="88">
        <v>2085</v>
      </c>
      <c r="V35" s="89">
        <v>3344</v>
      </c>
      <c r="W35" s="89">
        <v>2004</v>
      </c>
      <c r="X35" s="89">
        <v>2434</v>
      </c>
      <c r="Y35" s="89">
        <v>2085</v>
      </c>
      <c r="Z35" s="90">
        <v>36502.400000000001</v>
      </c>
      <c r="AA35" s="90">
        <v>44855.199999999997</v>
      </c>
      <c r="AB35" s="90">
        <v>53142</v>
      </c>
      <c r="AC35" s="90">
        <v>51291.7</v>
      </c>
      <c r="AD35" s="91" t="e">
        <f t="shared" si="8"/>
        <v>#DIV/0!</v>
      </c>
      <c r="AE35" s="91" t="e">
        <f t="shared" si="8"/>
        <v>#DIV/0!</v>
      </c>
      <c r="AF35" s="91" t="e">
        <f t="shared" si="8"/>
        <v>#DIV/0!</v>
      </c>
      <c r="AG35" s="91" t="e">
        <f t="shared" si="8"/>
        <v>#DIV/0!</v>
      </c>
      <c r="AH35" s="92">
        <f t="shared" si="9"/>
        <v>1</v>
      </c>
      <c r="AI35" s="92">
        <f t="shared" si="9"/>
        <v>1</v>
      </c>
      <c r="AJ35" s="92">
        <f t="shared" si="9"/>
        <v>1</v>
      </c>
      <c r="AK35" s="92">
        <f t="shared" si="9"/>
        <v>1</v>
      </c>
    </row>
    <row r="36" spans="1:37" s="62" customFormat="1" ht="12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</row>
    <row r="37" spans="1:37" ht="45" x14ac:dyDescent="0.25">
      <c r="A37" s="50">
        <v>27</v>
      </c>
      <c r="B37" s="51" t="s">
        <v>12</v>
      </c>
      <c r="C37" s="52" t="s">
        <v>52</v>
      </c>
      <c r="D37" s="53" t="s">
        <v>53</v>
      </c>
      <c r="E37" s="54">
        <v>100</v>
      </c>
      <c r="F37" s="54">
        <v>100</v>
      </c>
      <c r="G37" s="54">
        <v>100</v>
      </c>
      <c r="H37" s="54">
        <v>100</v>
      </c>
      <c r="I37" s="55">
        <v>5430</v>
      </c>
      <c r="J37" s="55">
        <v>6086</v>
      </c>
      <c r="K37" s="55">
        <v>5527</v>
      </c>
      <c r="L37" s="55">
        <v>4671</v>
      </c>
      <c r="M37" s="54"/>
      <c r="N37" s="54"/>
      <c r="O37" s="54"/>
      <c r="P37" s="54"/>
      <c r="Q37" s="56" t="s">
        <v>55</v>
      </c>
      <c r="R37" s="57">
        <v>101</v>
      </c>
      <c r="S37" s="57">
        <v>101</v>
      </c>
      <c r="T37" s="57">
        <v>99</v>
      </c>
      <c r="U37" s="57">
        <v>101</v>
      </c>
      <c r="V37" s="58">
        <v>101</v>
      </c>
      <c r="W37" s="58">
        <v>101</v>
      </c>
      <c r="X37" s="58">
        <v>99</v>
      </c>
      <c r="Y37" s="58">
        <v>101</v>
      </c>
      <c r="Z37" s="59">
        <f>324+261</f>
        <v>585</v>
      </c>
      <c r="AA37" s="59">
        <f>589+180</f>
        <v>769</v>
      </c>
      <c r="AB37" s="59">
        <f>799+261</f>
        <v>1060</v>
      </c>
      <c r="AC37" s="59">
        <f>734+250</f>
        <v>984</v>
      </c>
      <c r="AD37" s="60" t="e">
        <f t="shared" si="8"/>
        <v>#DIV/0!</v>
      </c>
      <c r="AE37" s="60" t="e">
        <f t="shared" si="8"/>
        <v>#DIV/0!</v>
      </c>
      <c r="AF37" s="60" t="e">
        <f t="shared" si="8"/>
        <v>#DIV/0!</v>
      </c>
      <c r="AG37" s="60" t="e">
        <f t="shared" si="8"/>
        <v>#DIV/0!</v>
      </c>
      <c r="AH37" s="61">
        <f t="shared" ref="AH37:AK37" si="10">R37/V37</f>
        <v>1</v>
      </c>
      <c r="AI37" s="61">
        <f t="shared" si="10"/>
        <v>1</v>
      </c>
      <c r="AJ37" s="61">
        <f t="shared" si="10"/>
        <v>1</v>
      </c>
      <c r="AK37" s="61">
        <f t="shared" si="10"/>
        <v>1</v>
      </c>
    </row>
    <row r="38" spans="1:37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37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37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37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37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37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7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37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37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37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37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5:29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5:29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5:29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5:29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5:29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5:29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5:29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5:29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5:29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5:29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5:29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5:29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5:29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5:29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5:29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5:29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5:29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5:29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5:29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</sheetData>
  <mergeCells count="21">
    <mergeCell ref="AH4:AJ4"/>
    <mergeCell ref="Q3:U3"/>
    <mergeCell ref="V3:Y3"/>
    <mergeCell ref="Z3:AC3"/>
    <mergeCell ref="AD3:AG3"/>
    <mergeCell ref="AH3:AK3"/>
    <mergeCell ref="Q4:Q5"/>
    <mergeCell ref="R4:T4"/>
    <mergeCell ref="V4:X4"/>
    <mergeCell ref="Z4:AB4"/>
    <mergeCell ref="AD4:AF4"/>
    <mergeCell ref="A3:A5"/>
    <mergeCell ref="B3:B5"/>
    <mergeCell ref="C3:C5"/>
    <mergeCell ref="D3:D5"/>
    <mergeCell ref="E3:H3"/>
    <mergeCell ref="I3:L3"/>
    <mergeCell ref="M3:P3"/>
    <mergeCell ref="E4:H4"/>
    <mergeCell ref="I4:K4"/>
    <mergeCell ref="M4:O4"/>
  </mergeCells>
  <pageMargins left="0.19685039370078741" right="0.19685039370078741" top="0.31496062992125984" bottom="0.27559055118110237" header="0.31496062992125984" footer="0.31496062992125984"/>
  <pageSetup paperSize="9" scale="38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РУО</vt:lpstr>
      <vt:lpstr>РУО!Заголовки_для_печати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313-Комплаенс</cp:lastModifiedBy>
  <cp:lastPrinted>2020-12-04T08:50:48Z</cp:lastPrinted>
  <dcterms:created xsi:type="dcterms:W3CDTF">2017-12-01T04:52:09Z</dcterms:created>
  <dcterms:modified xsi:type="dcterms:W3CDTF">2020-12-04T08:50:51Z</dcterms:modified>
</cp:coreProperties>
</file>